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405" yWindow="1155" windowWidth="15600" windowHeight="5370" tabRatio="678"/>
  </bookViews>
  <sheets>
    <sheet name="capa" sheetId="389" r:id="rId1"/>
    <sheet name="introducao" sheetId="6" r:id="rId2"/>
    <sheet name="fontes" sheetId="7" r:id="rId3"/>
    <sheet name="6populacao2" sheetId="785" r:id="rId4"/>
    <sheet name="7empregoINE2" sheetId="786" r:id="rId5"/>
    <sheet name="8desemprego_INE2" sheetId="787" r:id="rId6"/>
    <sheet name="9lay_off" sheetId="487" r:id="rId7"/>
    <sheet name="10desemprego_IEFP" sheetId="497" r:id="rId8"/>
    <sheet name="11desemprego_IEFP" sheetId="498" r:id="rId9"/>
    <sheet name="12fp_anexo C" sheetId="703" r:id="rId10"/>
    <sheet name="13empresarial" sheetId="789" r:id="rId11"/>
    <sheet name="14ganhos" sheetId="458" r:id="rId12"/>
    <sheet name="15salários" sheetId="502" r:id="rId13"/>
    <sheet name="16irct" sheetId="491" r:id="rId14"/>
    <sheet name="17acidentes" sheetId="788" r:id="rId15"/>
    <sheet name="18ssocial" sheetId="500" r:id="rId16"/>
    <sheet name="19ssocial " sheetId="501" r:id="rId17"/>
    <sheet name="20destaque" sheetId="602"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'13empresarial'!$B$1:$O$83</definedName>
    <definedName name="_xlnm.Print_Area" localSheetId="11">'14ganhos'!$A$1:$P$57</definedName>
    <definedName name="_xlnm.Print_Area" localSheetId="12">'15salários'!$A$1:$K$49</definedName>
    <definedName name="_xlnm.Print_Area" localSheetId="13">'16irct'!$A$1:$R$80</definedName>
    <definedName name="_xlnm.Print_Area" localSheetId="14">'17acidentes'!$A$1:$O$62</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Q10" i="491" l="1"/>
  <c r="P10" i="491" l="1"/>
  <c r="O10" i="491"/>
  <c r="N10" i="491"/>
  <c r="M10" i="491"/>
  <c r="L10" i="491"/>
  <c r="K10" i="491"/>
  <c r="J10" i="491"/>
  <c r="I10" i="491"/>
  <c r="H10" i="491"/>
  <c r="G10" i="491"/>
  <c r="F10" i="491"/>
  <c r="E10" i="491"/>
  <c r="I8" i="788" l="1"/>
  <c r="N42" i="787" l="1"/>
  <c r="L42" i="787"/>
  <c r="J42" i="787"/>
  <c r="H42" i="787"/>
  <c r="F42" i="787"/>
  <c r="M40" i="787"/>
  <c r="K40" i="787"/>
  <c r="I40" i="787"/>
  <c r="G40" i="787"/>
  <c r="E40" i="787"/>
  <c r="N45" i="786"/>
  <c r="L45" i="786"/>
  <c r="J45" i="786"/>
  <c r="H45" i="786"/>
  <c r="F45" i="786"/>
  <c r="M43" i="786"/>
  <c r="K43" i="786"/>
  <c r="I43" i="786"/>
  <c r="G43" i="786"/>
  <c r="E43" i="786"/>
  <c r="N35" i="785"/>
  <c r="L35" i="785"/>
  <c r="J35" i="785"/>
  <c r="H35" i="785"/>
  <c r="F35" i="785"/>
  <c r="M33" i="785"/>
  <c r="K33" i="785"/>
  <c r="I33" i="785"/>
  <c r="G33" i="785"/>
  <c r="E33" i="785"/>
  <c r="F46" i="786" l="1"/>
  <c r="J46" i="786"/>
  <c r="N46" i="786"/>
  <c r="F48" i="786"/>
  <c r="J48" i="786"/>
  <c r="N48" i="786"/>
  <c r="H49" i="786"/>
  <c r="L49" i="786"/>
  <c r="F52" i="786"/>
  <c r="J52" i="786"/>
  <c r="N52" i="786"/>
  <c r="H55" i="786"/>
  <c r="L55" i="786"/>
  <c r="F58" i="786"/>
  <c r="J58" i="786"/>
  <c r="N58" i="786"/>
  <c r="H61" i="786"/>
  <c r="L61" i="786"/>
  <c r="F64" i="786"/>
  <c r="J64" i="786"/>
  <c r="F39" i="785"/>
  <c r="H42" i="785"/>
  <c r="L42" i="785"/>
  <c r="F45" i="785"/>
  <c r="J45" i="785"/>
  <c r="N45" i="785"/>
  <c r="F36" i="785"/>
  <c r="J36" i="785"/>
  <c r="N36" i="785"/>
  <c r="H37" i="785"/>
  <c r="L37" i="785"/>
  <c r="F38" i="785"/>
  <c r="J38" i="785"/>
  <c r="N38" i="785"/>
  <c r="H39" i="785"/>
  <c r="H51" i="785"/>
  <c r="L51" i="785"/>
  <c r="F52" i="785"/>
  <c r="J52" i="785"/>
  <c r="N52" i="785"/>
  <c r="F54" i="785"/>
  <c r="J54" i="785"/>
  <c r="N54" i="785"/>
  <c r="H55" i="785"/>
  <c r="L55" i="785"/>
  <c r="N64" i="786"/>
  <c r="H43" i="787"/>
  <c r="L43" i="787"/>
  <c r="F44" i="787"/>
  <c r="J44" i="787"/>
  <c r="N44" i="787"/>
  <c r="H45" i="787"/>
  <c r="L45" i="787"/>
  <c r="F46" i="787"/>
  <c r="J46" i="787"/>
  <c r="N46" i="787"/>
  <c r="H47" i="787"/>
  <c r="L47" i="787"/>
  <c r="F48" i="787"/>
  <c r="J48" i="787"/>
  <c r="N48" i="787"/>
  <c r="H49" i="787"/>
  <c r="L49" i="787"/>
  <c r="F50" i="787"/>
  <c r="J50" i="787"/>
  <c r="N50" i="787"/>
  <c r="H51" i="787"/>
  <c r="L51" i="787"/>
  <c r="F52" i="787"/>
  <c r="J52" i="787"/>
  <c r="N52" i="787"/>
  <c r="H53" i="787"/>
  <c r="L53" i="787"/>
  <c r="F54" i="787"/>
  <c r="J54" i="787"/>
  <c r="N54" i="787"/>
  <c r="H55" i="787"/>
  <c r="L55" i="787"/>
  <c r="H36" i="785"/>
  <c r="L36" i="785"/>
  <c r="F37" i="785"/>
  <c r="J37" i="785"/>
  <c r="N37" i="785"/>
  <c r="H38" i="785"/>
  <c r="L38" i="785"/>
  <c r="H48" i="785"/>
  <c r="L48" i="785"/>
  <c r="F51" i="785"/>
  <c r="J51" i="785"/>
  <c r="N51" i="785"/>
  <c r="H52" i="785"/>
  <c r="L52" i="785"/>
  <c r="H54" i="785"/>
  <c r="L54" i="785"/>
  <c r="F55" i="785"/>
  <c r="J55" i="785"/>
  <c r="N55" i="785"/>
  <c r="F43" i="787"/>
  <c r="J43" i="787"/>
  <c r="N43" i="787"/>
  <c r="H44" i="787"/>
  <c r="L44" i="787"/>
  <c r="F45" i="787"/>
  <c r="J45" i="787"/>
  <c r="N45" i="787"/>
  <c r="H46" i="787"/>
  <c r="L46" i="787"/>
  <c r="F47" i="787"/>
  <c r="J47" i="787"/>
  <c r="N47" i="787"/>
  <c r="H48" i="787"/>
  <c r="L48" i="787"/>
  <c r="F49" i="787"/>
  <c r="J49" i="787"/>
  <c r="N49" i="787"/>
  <c r="H50" i="787"/>
  <c r="L50" i="787"/>
  <c r="F51" i="787"/>
  <c r="J51" i="787"/>
  <c r="N51" i="787"/>
  <c r="H52" i="787"/>
  <c r="L52" i="787"/>
  <c r="F53" i="787"/>
  <c r="J53" i="787"/>
  <c r="N53" i="787"/>
  <c r="H54" i="787"/>
  <c r="L54" i="787"/>
  <c r="F55" i="787"/>
  <c r="J55" i="787"/>
  <c r="N55" i="787"/>
  <c r="L39" i="785"/>
  <c r="F40" i="785"/>
  <c r="J40" i="785"/>
  <c r="N40" i="785"/>
  <c r="H41" i="785"/>
  <c r="L41" i="785"/>
  <c r="F42" i="785"/>
  <c r="J42" i="785"/>
  <c r="N42" i="785"/>
  <c r="H43" i="785"/>
  <c r="L43" i="785"/>
  <c r="F44" i="785"/>
  <c r="J44" i="785"/>
  <c r="N44" i="785"/>
  <c r="H45" i="785"/>
  <c r="L45" i="785"/>
  <c r="F46" i="785"/>
  <c r="J46" i="785"/>
  <c r="N46" i="785"/>
  <c r="H47" i="785"/>
  <c r="L47" i="785"/>
  <c r="F48" i="785"/>
  <c r="J48" i="785"/>
  <c r="N48" i="785"/>
  <c r="H49" i="785"/>
  <c r="L49" i="785"/>
  <c r="F50" i="785"/>
  <c r="J50" i="785"/>
  <c r="N50" i="785"/>
  <c r="H53" i="785"/>
  <c r="L53" i="785"/>
  <c r="J39" i="785"/>
  <c r="N39" i="785"/>
  <c r="H40" i="785"/>
  <c r="L40" i="785"/>
  <c r="F41" i="785"/>
  <c r="J41" i="785"/>
  <c r="N41" i="785"/>
  <c r="F43" i="785"/>
  <c r="J43" i="785"/>
  <c r="N43" i="785"/>
  <c r="H44" i="785"/>
  <c r="L44" i="785"/>
  <c r="H46" i="785"/>
  <c r="L46" i="785"/>
  <c r="F47" i="785"/>
  <c r="J47" i="785"/>
  <c r="N47" i="785"/>
  <c r="F49" i="785"/>
  <c r="J49" i="785"/>
  <c r="N49" i="785"/>
  <c r="H50" i="785"/>
  <c r="L50" i="785"/>
  <c r="F53" i="785"/>
  <c r="J53" i="785"/>
  <c r="N53" i="785"/>
  <c r="F54" i="786"/>
  <c r="J54" i="786"/>
  <c r="N54" i="786"/>
  <c r="H47" i="786"/>
  <c r="L47" i="786"/>
  <c r="F50" i="786"/>
  <c r="J50" i="786"/>
  <c r="N50" i="786"/>
  <c r="H51" i="786"/>
  <c r="L51" i="786"/>
  <c r="H53" i="786"/>
  <c r="L53" i="786"/>
  <c r="F56" i="786"/>
  <c r="J56" i="786"/>
  <c r="N56" i="786"/>
  <c r="H57" i="786"/>
  <c r="L57" i="786"/>
  <c r="H46" i="786"/>
  <c r="L46" i="786"/>
  <c r="F47" i="786"/>
  <c r="J47" i="786"/>
  <c r="N47" i="786"/>
  <c r="H48" i="786"/>
  <c r="L48" i="786"/>
  <c r="F49" i="786"/>
  <c r="J49" i="786"/>
  <c r="H59" i="786"/>
  <c r="L59" i="786"/>
  <c r="F60" i="786"/>
  <c r="J60" i="786"/>
  <c r="N60" i="786"/>
  <c r="F62" i="786"/>
  <c r="J62" i="786"/>
  <c r="N62" i="786"/>
  <c r="H63" i="786"/>
  <c r="L63" i="786"/>
  <c r="H65" i="786"/>
  <c r="L65" i="786"/>
  <c r="N49" i="786"/>
  <c r="H50" i="786"/>
  <c r="L50" i="786"/>
  <c r="F51" i="786"/>
  <c r="J51" i="786"/>
  <c r="N51" i="786"/>
  <c r="H52" i="786"/>
  <c r="L52" i="786"/>
  <c r="F53" i="786"/>
  <c r="J53" i="786"/>
  <c r="N53" i="786"/>
  <c r="H54" i="786"/>
  <c r="L54" i="786"/>
  <c r="F55" i="786"/>
  <c r="J55" i="786"/>
  <c r="N55" i="786"/>
  <c r="H56" i="786"/>
  <c r="L56" i="786"/>
  <c r="F57" i="786"/>
  <c r="J57" i="786"/>
  <c r="N57" i="786"/>
  <c r="H58" i="786"/>
  <c r="L58" i="786"/>
  <c r="F59" i="786"/>
  <c r="J59" i="786"/>
  <c r="N59" i="786"/>
  <c r="H60" i="786"/>
  <c r="L60" i="786"/>
  <c r="F61" i="786"/>
  <c r="J61" i="786"/>
  <c r="N61" i="786"/>
  <c r="H62" i="786"/>
  <c r="L62" i="786"/>
  <c r="F63" i="786"/>
  <c r="J63" i="786"/>
  <c r="N63" i="786"/>
  <c r="H64" i="786"/>
  <c r="L64" i="786"/>
  <c r="F65" i="786"/>
  <c r="J65" i="786"/>
  <c r="N65" i="786"/>
  <c r="N27" i="458" l="1"/>
  <c r="M27" i="458"/>
  <c r="L27" i="458"/>
  <c r="K27" i="458"/>
  <c r="J27" i="458"/>
  <c r="I27" i="458"/>
  <c r="N26" i="458"/>
  <c r="M26" i="458"/>
  <c r="L26" i="458"/>
  <c r="K26" i="458"/>
  <c r="J26" i="458"/>
  <c r="I26" i="458"/>
  <c r="N25" i="458"/>
  <c r="M25" i="458"/>
  <c r="L25" i="458"/>
  <c r="K25" i="458"/>
  <c r="J25" i="458"/>
  <c r="I25" i="458"/>
  <c r="H27" i="458"/>
  <c r="H26" i="458"/>
  <c r="H25" i="458"/>
  <c r="N24" i="458"/>
  <c r="M24" i="458"/>
  <c r="L24" i="458"/>
  <c r="K24" i="458"/>
  <c r="J24" i="458"/>
  <c r="I24" i="458"/>
  <c r="H24" i="458"/>
  <c r="Q49" i="497" l="1"/>
  <c r="F49" i="497"/>
  <c r="G49" i="497"/>
  <c r="H49" i="497"/>
  <c r="I49" i="497"/>
  <c r="J49" i="497"/>
  <c r="K49" i="497"/>
  <c r="L49" i="497"/>
  <c r="M49" i="497"/>
  <c r="N49" i="497"/>
  <c r="O49" i="497"/>
  <c r="P49" i="497"/>
  <c r="O6" i="497" l="1"/>
  <c r="F47" i="491" l="1"/>
  <c r="G47" i="491"/>
  <c r="H47" i="491"/>
  <c r="I47" i="491"/>
  <c r="J47" i="491"/>
  <c r="K47" i="491"/>
  <c r="L47" i="491"/>
  <c r="M47" i="491"/>
  <c r="N47" i="491"/>
  <c r="O47" i="491"/>
  <c r="P47" i="491"/>
  <c r="Q47" i="491"/>
  <c r="E47" i="491"/>
  <c r="F53" i="491"/>
  <c r="G53" i="491"/>
  <c r="H53" i="491"/>
  <c r="I53" i="491"/>
  <c r="J53" i="491"/>
  <c r="K53" i="491"/>
  <c r="L53" i="491"/>
  <c r="M53" i="491"/>
  <c r="N53" i="491"/>
  <c r="O53" i="491"/>
  <c r="P53" i="491"/>
  <c r="Q53" i="491"/>
  <c r="E53" i="491"/>
  <c r="O16" i="498" l="1"/>
  <c r="M16" i="498"/>
  <c r="K16" i="498"/>
  <c r="I16" i="498"/>
  <c r="G16" i="498"/>
  <c r="E16" i="498"/>
  <c r="O65" i="497"/>
  <c r="M65" i="497"/>
  <c r="K65" i="497"/>
  <c r="I65" i="497"/>
  <c r="G65" i="497"/>
  <c r="Q69" i="497"/>
  <c r="L65" i="497"/>
  <c r="H65" i="497"/>
  <c r="N16" i="498"/>
  <c r="L16" i="498"/>
  <c r="J16" i="498"/>
  <c r="H16" i="498"/>
  <c r="F16" i="498"/>
  <c r="N65" i="497"/>
  <c r="J65" i="497"/>
  <c r="F65" i="497"/>
  <c r="E65" i="497" l="1"/>
  <c r="K67" i="497"/>
  <c r="J72" i="497"/>
  <c r="H66" i="497"/>
  <c r="P66" i="497"/>
  <c r="F68" i="497"/>
  <c r="N68" i="497"/>
  <c r="I69" i="497"/>
  <c r="L70" i="497"/>
  <c r="G71" i="497"/>
  <c r="O71" i="497"/>
  <c r="F66" i="497"/>
  <c r="J66" i="497"/>
  <c r="L66" i="497"/>
  <c r="N66" i="497"/>
  <c r="E67" i="497"/>
  <c r="G67" i="497"/>
  <c r="I67" i="497"/>
  <c r="M67" i="497"/>
  <c r="O67" i="497"/>
  <c r="Q67" i="497"/>
  <c r="H68" i="497"/>
  <c r="J68" i="497"/>
  <c r="L68" i="497"/>
  <c r="P68" i="497"/>
  <c r="E69" i="497"/>
  <c r="G69" i="497"/>
  <c r="K69" i="497"/>
  <c r="M69" i="497"/>
  <c r="O69" i="497"/>
  <c r="F70" i="497"/>
  <c r="H70" i="497"/>
  <c r="J70" i="497"/>
  <c r="N70" i="497"/>
  <c r="P70" i="497"/>
  <c r="E71" i="497"/>
  <c r="I71" i="497"/>
  <c r="K71" i="497"/>
  <c r="M71" i="497"/>
  <c r="Q71" i="497"/>
  <c r="F72" i="497"/>
  <c r="H72" i="497"/>
  <c r="L72" i="497"/>
  <c r="N72" i="497"/>
  <c r="P72" i="497"/>
  <c r="E66" i="497"/>
  <c r="G66" i="497"/>
  <c r="I66" i="497"/>
  <c r="K66" i="497"/>
  <c r="M66" i="497"/>
  <c r="O66" i="497"/>
  <c r="Q66" i="497"/>
  <c r="F67" i="497"/>
  <c r="H67" i="497"/>
  <c r="J67" i="497"/>
  <c r="L67" i="497"/>
  <c r="N67" i="497"/>
  <c r="P67" i="497"/>
  <c r="E68" i="497"/>
  <c r="E49" i="497"/>
  <c r="G68" i="497"/>
  <c r="I68" i="497"/>
  <c r="K68" i="497"/>
  <c r="M68" i="497"/>
  <c r="O68" i="497"/>
  <c r="Q68" i="497"/>
  <c r="F69" i="497"/>
  <c r="H69" i="497"/>
  <c r="J69" i="497"/>
  <c r="L69" i="497"/>
  <c r="N69" i="497"/>
  <c r="P69" i="497"/>
  <c r="E70" i="497"/>
  <c r="G70" i="497"/>
  <c r="I70" i="497"/>
  <c r="K70" i="497"/>
  <c r="M70" i="497"/>
  <c r="O70" i="497"/>
  <c r="Q70" i="497"/>
  <c r="F71" i="497"/>
  <c r="H71" i="497"/>
  <c r="J71" i="497"/>
  <c r="L71" i="497"/>
  <c r="N71" i="497"/>
  <c r="P71" i="497"/>
  <c r="E72" i="497"/>
  <c r="G72" i="497"/>
  <c r="I72" i="497"/>
  <c r="K72" i="497"/>
  <c r="M72" i="497"/>
  <c r="O72" i="497"/>
  <c r="Q72" i="497"/>
  <c r="E6" i="497" l="1"/>
  <c r="L67" i="501" l="1"/>
  <c r="K67" i="501"/>
  <c r="J67" i="501"/>
  <c r="I67" i="501"/>
  <c r="H67" i="501"/>
  <c r="G67" i="501"/>
  <c r="F67" i="501"/>
  <c r="E67"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Q69" i="491" l="1"/>
  <c r="Q72" i="491"/>
  <c r="Q70" i="491"/>
  <c r="Q68" i="491"/>
  <c r="Q71" i="491"/>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L35" i="7" l="1"/>
  <c r="Q65" i="497" l="1"/>
  <c r="P65" i="497"/>
  <c r="P16" i="498"/>
  <c r="Q16" i="498" l="1"/>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N9" i="500" s="1"/>
  <c r="AG11" i="500"/>
  <c r="AN11" i="500" s="1"/>
  <c r="AG13" i="500"/>
  <c r="AN13" i="500" s="1"/>
  <c r="AG15" i="500"/>
  <c r="AN15" i="500" s="1"/>
  <c r="AG17" i="500"/>
  <c r="AN17" i="500" s="1"/>
  <c r="AG19" i="500"/>
  <c r="AN19" i="500" s="1"/>
  <c r="AG21" i="500"/>
  <c r="AN21" i="500" s="1"/>
  <c r="AG23" i="500"/>
  <c r="AN23" i="500" s="1"/>
  <c r="AG25" i="500"/>
  <c r="AN25" i="500" s="1"/>
  <c r="AG27" i="500"/>
  <c r="AN27" i="500" s="1"/>
  <c r="AE8" i="500"/>
  <c r="AE10" i="500"/>
  <c r="AE12" i="500"/>
  <c r="AE14" i="500"/>
  <c r="AE16" i="500"/>
  <c r="AE18" i="500"/>
  <c r="AE20" i="500"/>
  <c r="AE22" i="500"/>
  <c r="AE24" i="500"/>
  <c r="AE26" i="500"/>
  <c r="AG8" i="500"/>
  <c r="AN8" i="500" s="1"/>
  <c r="AG10" i="500"/>
  <c r="AN10" i="500" s="1"/>
  <c r="AG12" i="500"/>
  <c r="AN12" i="500" s="1"/>
  <c r="AG14" i="500"/>
  <c r="AN14" i="500" s="1"/>
  <c r="AG16" i="500"/>
  <c r="AN16" i="500" s="1"/>
  <c r="AG18" i="500"/>
  <c r="AN18" i="500" s="1"/>
  <c r="AG20" i="500"/>
  <c r="AN20" i="500" s="1"/>
  <c r="AG22" i="500"/>
  <c r="AN22" i="500" s="1"/>
  <c r="AG24" i="500"/>
  <c r="AN24" i="500" s="1"/>
  <c r="AG26" i="500"/>
  <c r="AN26" i="500" s="1"/>
  <c r="AO27" i="500" l="1"/>
  <c r="AO23" i="500"/>
  <c r="AO19" i="500"/>
  <c r="AO15" i="500"/>
  <c r="AO11" i="500"/>
  <c r="K43" i="500"/>
  <c r="K6" i="500"/>
  <c r="J44" i="500"/>
  <c r="AO25" i="500"/>
  <c r="AO21" i="500"/>
  <c r="AO17" i="500"/>
  <c r="AO13" i="500"/>
  <c r="AO9" i="500"/>
  <c r="E44" i="500"/>
  <c r="I44" i="500"/>
  <c r="G44" i="500"/>
  <c r="F44" i="500"/>
  <c r="H44" i="500"/>
</calcChain>
</file>

<file path=xl/sharedStrings.xml><?xml version="1.0" encoding="utf-8"?>
<sst xmlns="http://schemas.openxmlformats.org/spreadsheetml/2006/main" count="1531" uniqueCount="643">
  <si>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</si>
  <si>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</si>
  <si>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</si>
  <si>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</si>
  <si>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</si>
  <si>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</si>
  <si>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</si>
  <si>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</si>
  <si>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</si>
  <si>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</si>
  <si>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</si>
  <si>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</si>
  <si>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</si>
  <si>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</si>
  <si>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</si>
  <si>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</si>
  <si>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</si>
  <si>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</si>
  <si>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</si>
  <si>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</si>
  <si>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</si>
  <si>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</si>
  <si>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</si>
  <si>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</si>
  <si>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</si>
  <si>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</si>
  <si>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</si>
  <si>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</si>
  <si>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</si>
  <si>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</si>
  <si>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</si>
  <si>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</si>
  <si>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</si>
  <si>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</si>
  <si>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</si>
  <si>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</si>
  <si>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</si>
  <si>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</si>
  <si>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</si>
  <si>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</si>
  <si>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</si>
  <si>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</si>
  <si>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</si>
  <si>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</si>
  <si>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</si>
  <si>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</si>
  <si>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</si>
  <si>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</si>
  <si>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</si>
  <si>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</si>
  <si>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</si>
  <si>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</si>
  <si>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</si>
  <si>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</si>
  <si>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</si>
  <si>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</si>
  <si>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</si>
  <si>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</si>
  <si>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</si>
  <si>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</si>
  <si>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</si>
  <si>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</si>
  <si>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</si>
  <si>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</si>
  <si>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</si>
  <si>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</si>
  <si>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</si>
  <si>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</si>
  <si>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</si>
  <si>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</si>
  <si>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</si>
  <si>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</si>
  <si>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</si>
  <si>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</si>
  <si>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</si>
  <si>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</si>
  <si>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</si>
  <si>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</si>
  <si>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</si>
  <si>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</si>
  <si>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</si>
  <si>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</si>
  <si>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</si>
  <si>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</si>
  <si>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</si>
  <si>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</si>
  <si>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</si>
  <si>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</si>
  <si>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</si>
  <si>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</si>
  <si>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</si>
  <si>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</si>
  <si>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</si>
  <si>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</si>
  <si>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</si>
  <si>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</si>
  <si>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</si>
  <si>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</si>
  <si>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</si>
  <si>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</si>
  <si>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</si>
  <si>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</si>
  <si>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</si>
  <si>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</si>
  <si>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</si>
  <si>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</si>
  <si>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</si>
  <si>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</si>
  <si>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</si>
  <si>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</si>
  <si>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</si>
  <si>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</si>
  <si>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</si>
  <si>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</si>
  <si>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</si>
  <si>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</si>
  <si>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</si>
  <si>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</si>
  <si>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</si>
  <si>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</si>
  <si>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</si>
  <si>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</si>
  <si>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</si>
  <si>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</si>
  <si>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</si>
  <si>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</si>
  <si>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</si>
  <si>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</si>
  <si>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</si>
  <si>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</si>
  <si>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</si>
  <si>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</si>
  <si>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</si>
  <si>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</si>
  <si>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</si>
  <si>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</si>
  <si>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</si>
  <si>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</si>
  <si>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</si>
  <si>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</si>
  <si>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</si>
  <si>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</si>
  <si>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</si>
  <si>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</si>
  <si>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</si>
  <si>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</si>
  <si>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</si>
  <si>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</si>
  <si>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</si>
  <si>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</si>
  <si>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</si>
  <si>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</si>
  <si>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</si>
  <si>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</si>
  <si>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</si>
  <si>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</si>
  <si>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</si>
  <si>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</si>
  <si>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</si>
  <si>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</si>
  <si>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</si>
  <si>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</si>
  <si>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</si>
  <si>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</si>
  <si>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</si>
  <si>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</si>
  <si>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</si>
  <si>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</si>
  <si>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</si>
  <si>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</si>
  <si>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</si>
  <si>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</si>
  <si>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</si>
  <si>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</si>
  <si>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</si>
  <si>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</si>
  <si>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</si>
  <si>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</si>
  <si>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</si>
  <si>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</si>
  <si>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</si>
  <si>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</si>
  <si>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</si>
  <si>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</si>
  <si>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</si>
  <si>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</si>
  <si>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</si>
  <si>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</si>
  <si>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</si>
  <si>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</si>
  <si>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</si>
  <si>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</si>
  <si>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</si>
  <si>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</si>
  <si>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</si>
  <si>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</si>
  <si>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</si>
  <si>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</si>
  <si>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</si>
  <si>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</si>
  <si>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</si>
  <si>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</si>
  <si>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</si>
  <si>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</si>
  <si>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</si>
  <si>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</si>
  <si>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</si>
  <si>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</si>
  <si>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</si>
  <si>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</si>
  <si>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</si>
  <si>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</si>
  <si>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</si>
  <si>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</si>
  <si>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</si>
  <si>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</si>
  <si>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</si>
  <si>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</si>
  <si>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</si>
  <si>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</si>
  <si>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</si>
  <si>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</si>
  <si>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</si>
  <si>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</si>
  <si>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</si>
  <si>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</si>
  <si>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</si>
  <si>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</si>
  <si>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</si>
  <si>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</si>
  <si>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</si>
  <si>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</si>
  <si>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</si>
  <si>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</si>
  <si>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</si>
  <si>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</si>
  <si>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</si>
  <si>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</si>
  <si>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</si>
  <si>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</si>
  <si>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</si>
  <si>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</si>
  <si>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</si>
  <si>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</si>
  <si>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</si>
  <si>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</si>
  <si>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</si>
  <si>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</si>
  <si>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</si>
  <si>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</si>
  <si>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</si>
  <si>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</si>
  <si>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</si>
  <si>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</si>
  <si>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</si>
  <si>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</si>
  <si>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</si>
  <si>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</si>
  <si>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</si>
  <si>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</si>
  <si>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</si>
  <si>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</si>
  <si>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</si>
  <si>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</si>
  <si>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</si>
  <si>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</si>
  <si>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</si>
  <si>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</si>
  <si>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</si>
  <si>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</si>
  <si>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</si>
  <si>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</si>
  <si>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</si>
  <si>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</si>
  <si>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</si>
  <si>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</si>
  <si>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</si>
  <si>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</si>
  <si>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</si>
  <si>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</si>
  <si>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</si>
  <si>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</si>
  <si>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</si>
  <si>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</si>
  <si>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</si>
  <si>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</si>
  <si>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</si>
  <si>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</si>
  <si>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</si>
  <si>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</si>
  <si>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</si>
  <si>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</si>
  <si>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</si>
  <si>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</si>
  <si>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</si>
  <si>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</si>
  <si>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</si>
  <si>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</si>
  <si>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</si>
  <si>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</si>
  <si>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</si>
  <si>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</si>
  <si>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</si>
  <si>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</si>
  <si>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</si>
  <si>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</si>
  <si>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</si>
  <si>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</si>
  <si>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</si>
  <si>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</si>
  <si>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</si>
  <si>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</si>
  <si>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</si>
  <si>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</si>
  <si>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</si>
  <si>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</si>
  <si>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</si>
  <si>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</si>
  <si>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</si>
  <si>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</si>
  <si>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</si>
  <si>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</si>
  <si>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</si>
  <si>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</si>
  <si>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</si>
  <si>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</si>
  <si>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</si>
  <si>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</si>
  <si>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</si>
  <si>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</si>
  <si>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</si>
  <si>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</si>
  <si>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</si>
  <si>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</si>
  <si>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</si>
  <si>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</si>
  <si>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</si>
  <si>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</si>
  <si>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</si>
  <si>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</si>
  <si>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</si>
  <si>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</si>
  <si>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</si>
  <si>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</si>
  <si>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</si>
  <si>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</si>
  <si>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</si>
  <si>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</si>
  <si>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</si>
  <si>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</si>
  <si>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</si>
  <si>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</si>
  <si>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</si>
  <si>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</si>
  <si>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</si>
  <si>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</si>
  <si>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</si>
  <si>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</si>
  <si>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</si>
  <si>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</si>
  <si>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</si>
  <si>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</si>
  <si>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</si>
  <si>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</si>
  <si>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</si>
  <si>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</si>
  <si>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</si>
  <si>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</si>
  <si>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</si>
  <si>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</si>
  <si>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</si>
  <si>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</si>
  <si>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</si>
  <si>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</si>
  <si>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</si>
  <si>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</si>
  <si>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</si>
  <si>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</si>
  <si>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</si>
  <si>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</si>
  <si>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</si>
  <si>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</si>
  <si>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</si>
  <si>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</si>
  <si>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</si>
  <si>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</si>
  <si>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</si>
  <si>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</si>
  <si>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</si>
  <si>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</si>
  <si>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</si>
  <si>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</si>
  <si>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</si>
  <si>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</si>
  <si>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</si>
  <si>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</si>
  <si>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</si>
  <si>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</si>
  <si>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</si>
  <si>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</si>
  <si>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</si>
  <si>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</si>
  <si>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</si>
  <si>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</si>
  <si>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</si>
  <si>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</si>
  <si>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</si>
  <si>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</si>
  <si>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</si>
  <si>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</si>
  <si>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</si>
  <si>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</si>
  <si>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</si>
  <si>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</si>
  <si>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</si>
  <si>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</si>
  <si>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</si>
  <si>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</si>
  <si>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http://www.gep.msess.gov.pt/</t>
  </si>
  <si>
    <t>desemprego UE 28</t>
  </si>
  <si>
    <t>Tel. 21 595 33 59</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</si>
  <si>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</si>
  <si>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</si>
  <si>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</si>
  <si>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</si>
  <si>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</si>
  <si>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</si>
  <si>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</si>
  <si>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</si>
  <si>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</si>
  <si>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</si>
  <si>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</si>
  <si>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</si>
  <si>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</si>
  <si>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</si>
  <si>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</si>
  <si>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</si>
  <si>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</si>
  <si>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</si>
  <si>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</si>
  <si>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</si>
  <si>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</si>
  <si>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t>Internet: www.gep.msess.gov.pt/</t>
  </si>
  <si>
    <r>
      <t>L.</t>
    </r>
    <r>
      <rPr>
        <sz val="8"/>
        <color rgb="FF333333"/>
        <rFont val="Arial"/>
        <family val="2"/>
      </rPr>
      <t xml:space="preserve"> Atividades imobiliárias</t>
    </r>
  </si>
  <si>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</si>
  <si>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</si>
  <si>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</si>
  <si>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</si>
  <si>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</si>
  <si>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</si>
  <si>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</si>
  <si>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</si>
  <si>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</si>
  <si>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</si>
  <si>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</si>
  <si>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</si>
  <si>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</si>
  <si>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</si>
  <si>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</si>
  <si>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</si>
  <si>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</si>
  <si>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</si>
  <si>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</si>
  <si>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</si>
  <si>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</si>
  <si>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</si>
  <si>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</si>
  <si>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</si>
  <si>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</si>
  <si>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</si>
  <si>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</si>
  <si>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</si>
  <si>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</si>
  <si>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</si>
  <si>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</si>
  <si>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</si>
  <si>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Mulheres/Homens</t>
  </si>
  <si>
    <t>fonte: GEP/MTSSS, Relatório Único - Relatório Anual de Formação Contínua (Anexo C).</t>
  </si>
  <si>
    <t>e-mail: gep.dados@gep.mtsss.pt</t>
  </si>
  <si>
    <t>gep.dados@gep.mtsss.pt</t>
  </si>
  <si>
    <t>52-Vendedores</t>
  </si>
  <si>
    <t>93-Trab.n/qual. i.ext.,const.,i.transf. e transp.</t>
  </si>
  <si>
    <t>91-Trabalhadores de limpeza</t>
  </si>
  <si>
    <t>51-Trab. serviços pessoais</t>
  </si>
  <si>
    <t>71-Trab.qualif.constr. e sim., exc.electric.</t>
  </si>
  <si>
    <t xml:space="preserve">41-Emp. escrit., secret.e oper. proc. dados </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</si>
  <si>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</si>
  <si>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</si>
  <si>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</si>
  <si>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</si>
  <si>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</si>
  <si>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</si>
  <si>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 xml:space="preserve">Abril </t>
  </si>
  <si>
    <t>abril
2016</t>
  </si>
  <si>
    <t>fonte: GEP/MTSSS, Acidentes de Trabalho.</t>
  </si>
  <si>
    <t xml:space="preserve">  (c ) valores corrigidos em 31/01/2017.</t>
  </si>
  <si>
    <r>
      <t>jul.</t>
    </r>
    <r>
      <rPr>
        <vertAlign val="superscript"/>
        <sz val="8"/>
        <color indexed="63"/>
        <rFont val="Arial"/>
        <family val="2"/>
      </rPr>
      <t>(c)</t>
    </r>
  </si>
  <si>
    <t>Decisão de arbitragem obrigatória (DA)</t>
  </si>
  <si>
    <t>nota: separadas as "Decisões de arbitragem" em voluntárias e obrigatórias; nos boletins anteriores estavam todas classificadas em voluntárias.</t>
  </si>
  <si>
    <t>acidentes de trabalho  - indicadores globais</t>
  </si>
  <si>
    <t xml:space="preserve"> acidentes de trabalho</t>
  </si>
  <si>
    <t>acidentes de trabalho não mortais com ausências</t>
  </si>
  <si>
    <t>dias de trabalho perdidos</t>
  </si>
  <si>
    <t>mortais</t>
  </si>
  <si>
    <t>Total</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</si>
  <si>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</si>
  <si>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</si>
  <si>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</si>
  <si>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</si>
  <si>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</si>
  <si>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</si>
  <si>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</si>
  <si>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</si>
  <si>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</si>
  <si>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</si>
  <si>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t>pensões</t>
  </si>
  <si>
    <t>Fazendo uma análise por sexo, na Zona Euro,  verifica-se que Malta e a Grécia  são os países com a maior diferença, entre a taxa de desemprego das mulheres e dos homens.</t>
  </si>
  <si>
    <r>
      <t>Medida extraordinária de apoio aos DLD</t>
    </r>
    <r>
      <rPr>
        <b/>
        <vertAlign val="superscript"/>
        <sz val="8"/>
        <color rgb="FF333333"/>
        <rFont val="Arial"/>
        <family val="2"/>
      </rPr>
      <t>(a)</t>
    </r>
  </si>
  <si>
    <t>não mortais</t>
  </si>
  <si>
    <t>Ignorada</t>
  </si>
  <si>
    <r>
      <rPr>
        <b/>
        <sz val="7"/>
        <color indexed="63"/>
        <rFont val="Arial"/>
        <family val="2"/>
      </rPr>
      <t xml:space="preserve">nota: </t>
    </r>
    <r>
      <rPr>
        <sz val="7"/>
        <color indexed="63"/>
        <rFont val="Arial"/>
        <family val="2"/>
      </rPr>
      <t>Os dados apresentados não incluem acidentes de trajeto.</t>
    </r>
  </si>
  <si>
    <t xml:space="preserve">Mais informação em:  </t>
  </si>
  <si>
    <r>
      <t>total</t>
    </r>
    <r>
      <rPr>
        <vertAlign val="superscript"/>
        <sz val="7"/>
        <color indexed="63"/>
        <rFont val="Arial"/>
        <family val="2"/>
      </rPr>
      <t xml:space="preserve"> </t>
    </r>
  </si>
  <si>
    <r>
      <t>9</t>
    </r>
    <r>
      <rPr>
        <vertAlign val="superscript"/>
        <sz val="7"/>
        <color theme="3"/>
        <rFont val="Arial"/>
        <family val="2"/>
      </rPr>
      <t xml:space="preserve"> ( c)</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</si>
  <si>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</si>
  <si>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r>
      <t>jan.</t>
    </r>
    <r>
      <rPr>
        <b/>
        <vertAlign val="superscript"/>
        <sz val="8"/>
        <color indexed="63"/>
        <rFont val="Arial"/>
        <family val="2"/>
      </rPr>
      <t>( c)</t>
    </r>
  </si>
  <si>
    <t xml:space="preserve">República Checa (3,2 %), Alemanha (3,9 %) e Malta (4,1 %) apresentam as taxas de desemprego mais baixas; a Grécia (23,2 %) e a Espanha (17,8 %) são os estados membros com valores  mais elevados. </t>
  </si>
  <si>
    <t xml:space="preserve">nota: Bélgica (&lt; 25 anos), Estónia, Croácia (&lt; 25 anos), Chipre (&lt; 25 anos), Hungria e  Eslovénia (&lt; 25 anos) - Março de 2017;  Grécia e Reino Unido - Fevereiro de 2017.             : valor não disponível.       
</t>
  </si>
  <si>
    <t>A taxa de desemprego para o grupo etário &lt;25 anos apresenta o valor mais baixo na Alemanha (6,8 %), registando o valor mais elevado na Grécia (47,9 %). Em Portugal,   regista-se   o  valor  de 23,7 %.</t>
  </si>
  <si>
    <t>outubro
2016</t>
  </si>
  <si>
    <r>
      <t xml:space="preserve">fonte: GEP/MTSSS, Inquérito aos Ganhos e Duração de Trabalho.                      </t>
    </r>
    <r>
      <rPr>
        <sz val="7"/>
        <color indexed="63"/>
        <rFont val="Arial"/>
        <family val="2"/>
      </rPr>
      <t>(1) valor corrigido em 01/06/2017</t>
    </r>
  </si>
  <si>
    <r>
      <t>1520,5</t>
    </r>
    <r>
      <rPr>
        <vertAlign val="superscript"/>
        <sz val="8"/>
        <color theme="1"/>
        <rFont val="Arial"/>
        <family val="2"/>
      </rPr>
      <t xml:space="preserve"> (1)</t>
    </r>
  </si>
  <si>
    <t>Representantes do poder legisl. e de órgãos execut., dirig. Sup. Adm.Pública, de orga. espec., dir. e gest. empresas</t>
  </si>
  <si>
    <t>Diretores de serviços administrativos e comerciais</t>
  </si>
  <si>
    <t>Diretores de produção e de serviços especializados</t>
  </si>
  <si>
    <t>Diretores de hotelaria, restaur., comércio e de out.serviços</t>
  </si>
  <si>
    <t>Especialistas das ciências físicas, matemáticas,engen. e técnicas afins</t>
  </si>
  <si>
    <t>Profissionais de saúde</t>
  </si>
  <si>
    <t>Professores</t>
  </si>
  <si>
    <t>Especialistas em finanças, contab., organiz. Administ., relações púb.e comerciais</t>
  </si>
  <si>
    <t>Especialistas em tecnol.de inform.e comunicação (TIC)</t>
  </si>
  <si>
    <t>Especialistas em assuntos juríd., sociais, artíst.e culturais</t>
  </si>
  <si>
    <t>Técnicos e profis.das ciênc.e engen., de nível intermédio</t>
  </si>
  <si>
    <t>Técnicos e profissionais, de nível intermédio da saúde</t>
  </si>
  <si>
    <t>Técnc.de nível interm., das áreas financ., administ.e dos negócios</t>
  </si>
  <si>
    <t>Técnicos de nível intermédio dos serviços jurídicos, sociais, desportivos, culturais e similares</t>
  </si>
  <si>
    <t>Técnicos das tecnologias de informação e comunicação</t>
  </si>
  <si>
    <t>Empreg. de escritório, secretários em geral e operadores de proces.de dados</t>
  </si>
  <si>
    <t>Pessoal de apoio direto a clientes</t>
  </si>
  <si>
    <t>Operad.de dados, de contabilidade, estat., de serviços financ.e relacionados com o registo</t>
  </si>
  <si>
    <t>Outro pessoal de apoio de tipo administrativo</t>
  </si>
  <si>
    <t>Trabalhadores dos serviços pessoais</t>
  </si>
  <si>
    <t>Vendedores</t>
  </si>
  <si>
    <t>Trabalhadores dos cuidados pessoais e similares</t>
  </si>
  <si>
    <t>Pessoal dos serviços de proteção e segurança</t>
  </si>
  <si>
    <t>Agricult. e trab.qualif.da agricult.e prod. animal, orientados para o mercado</t>
  </si>
  <si>
    <t>Trabalhadores qualificados da floresta, pesca e caça, orientados para o mercado</t>
  </si>
  <si>
    <t>Agricultores, criadores de animais, pescadores, caçadores e coletores, de subsistância</t>
  </si>
  <si>
    <t>Trab. qualific.da construção e simil., excepto eletric.</t>
  </si>
  <si>
    <t>Trab.qualif.da metalurgia, metalomecânica e similares</t>
  </si>
  <si>
    <t>Trabalhadores qualificados da impressão, do fabrico de instrumentos de precisão, joalheiros, artesãos e similares</t>
  </si>
  <si>
    <t>Trabalhadores qualificados em eletricidade e em eletrónica</t>
  </si>
  <si>
    <t>Trabalhadores da transformação de alimentos, da madeira, do vestuário e outras indústrias e artesanato</t>
  </si>
  <si>
    <t>Operadores de instalações fixas e máquinas</t>
  </si>
  <si>
    <t>Trabalhadores da montagem</t>
  </si>
  <si>
    <t>Condut.de veículos e operadores de equip. móveis</t>
  </si>
  <si>
    <t>Trabalhadores de limpeza</t>
  </si>
  <si>
    <t>Trabalhadores não qualificados da agricultura, produção animal, pesca e floresta</t>
  </si>
  <si>
    <t>Trabalhadores não qualificados da indústria extrativa, construção, indústria transformadora e transportes</t>
  </si>
  <si>
    <t>Assistentes na preparação de refeições</t>
  </si>
  <si>
    <t>Vend.ambul.(excepto de alimentos),prest.serviços na rua</t>
  </si>
  <si>
    <t>Trab. dos resíduos e de outros serviços elementares</t>
  </si>
  <si>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</si>
  <si>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</si>
  <si>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</si>
  <si>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</si>
  <si>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</si>
  <si>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</si>
  <si>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</si>
  <si>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</si>
  <si>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</si>
  <si>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</si>
  <si>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</si>
  <si>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</si>
  <si>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</si>
  <si>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</si>
  <si>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</si>
  <si>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t>25 a 34 anos</t>
  </si>
  <si>
    <t>35 a 44 anos</t>
  </si>
  <si>
    <t>45 a 54 anos</t>
  </si>
  <si>
    <t>55 a 64 anos</t>
  </si>
  <si>
    <t>65 e mais anos</t>
  </si>
  <si>
    <t>Ignorado</t>
  </si>
  <si>
    <t xml:space="preserve">          Formação profissional  </t>
  </si>
  <si>
    <t>(1) nos estabelecimentos</t>
  </si>
  <si>
    <t>pessoas ao serviço dos estabelecimentos por distritos e sexo, segundo a dimensão do estabelecimento</t>
  </si>
  <si>
    <t>(outubro)</t>
  </si>
  <si>
    <t>1 a 9 pessoas</t>
  </si>
  <si>
    <t>10 a 49 pessoas</t>
  </si>
  <si>
    <t>50 a 249 pessoas</t>
  </si>
  <si>
    <t>250 e + pessoas</t>
  </si>
  <si>
    <t>Santarem</t>
  </si>
  <si>
    <t>(2) dos trabalhadores por conta de outrem a tempo completo, que auferiram remuneração completa no período de referência.</t>
  </si>
  <si>
    <r>
      <t xml:space="preserve">fonte:  GEP/MTSSS, Quadros de Pessoal.               </t>
    </r>
    <r>
      <rPr>
        <b/>
        <sz val="7"/>
        <color theme="7"/>
        <rFont val="Arial"/>
        <family val="2"/>
      </rPr>
      <t xml:space="preserve"> </t>
    </r>
    <r>
      <rPr>
        <b/>
        <sz val="8"/>
        <color theme="7"/>
        <rFont val="Arial"/>
        <family val="2"/>
      </rPr>
      <t>Mais informação em:  http://www.gep.msess.gov.pt</t>
    </r>
  </si>
  <si>
    <t>Em abril de 2017, a taxa de desemprego na Zona Euro diminuiu para 9,3 % (era 9,4 %  em março de 2017 e 10,2 % em abril de 2016).</t>
  </si>
  <si>
    <t>Em Portugal a taxa de desemprego (9,8 %) registou uma variação de -1,8 p.p. relativamente ao mês homólogo.</t>
  </si>
  <si>
    <t>2016</t>
  </si>
  <si>
    <t>2017</t>
  </si>
  <si>
    <t xml:space="preserve">  Seguros relacionados com os transportes   </t>
  </si>
  <si>
    <t xml:space="preserve">  Serviços culturais  </t>
  </si>
  <si>
    <t xml:space="preserve">  Bebidas espirituosas  </t>
  </si>
  <si>
    <t xml:space="preserve">  Frutas  </t>
  </si>
  <si>
    <t xml:space="preserve">  Vinho  </t>
  </si>
  <si>
    <t xml:space="preserve">  Transportes aéreos de passageiros  </t>
  </si>
  <si>
    <t xml:space="preserve">  Férias organizadas  </t>
  </si>
  <si>
    <t xml:space="preserve">  Equipamento telefónico e de telecópia</t>
  </si>
  <si>
    <t xml:space="preserve">  Produtos hortícolas</t>
  </si>
  <si>
    <t xml:space="preserve">  Combustíveis liquidos</t>
  </si>
  <si>
    <t xml:space="preserve">         … em maio </t>
  </si>
  <si>
    <t>notas: dados sujeitos a atualizações; esta medida inicou-se em 200306 e teve o 1º processamento em janeiro de 2004, tendo os beneficiários do rmg sido integrados faseadamente entre 2004 e 2006.</t>
  </si>
  <si>
    <t>notas: dados sujeitos a atualizações; situação da base de dados a 31/maio/2017</t>
  </si>
  <si>
    <t>notas: dados sujeitos a atualizações; situação da base de dados 1/junho/2017.</t>
  </si>
  <si>
    <t>notas: dados sujeitos a atualizações;   a partir de 2005 apenas são contabilizados beneficiários com lançamento cujo o motivo tenha sido "concessão normal".;  (a) DLD - Desempregados de Longa Duração".</t>
  </si>
  <si>
    <t>notas: dados sujeitos a atualizações; .</t>
  </si>
  <si>
    <t>abril de 2017</t>
  </si>
  <si>
    <t>:</t>
  </si>
  <si>
    <t>fonte:  Eurostat, dados extraídos em 31/05/2017.</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</si>
  <si>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</si>
  <si>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</si>
  <si>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</si>
  <si>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</si>
  <si>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</si>
  <si>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</si>
  <si>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</si>
  <si>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</si>
  <si>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</si>
  <si>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</si>
  <si>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</si>
  <si>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1.º trimestre</t>
  </si>
  <si>
    <t>2.º trimestre</t>
  </si>
  <si>
    <t>3.º trimestre</t>
  </si>
  <si>
    <t>4.º trimestre</t>
  </si>
  <si>
    <t>acidentes de trabalho - grupo etário</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</si>
</sst>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dd\-mm\-yyyy;@"/>
  </numFmts>
  <fonts count="143"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u/>
      <sz val="8"/>
      <color theme="7"/>
      <name val="Arial"/>
      <family val="2"/>
    </font>
    <font>
      <sz val="9"/>
      <color rgb="FF333333"/>
      <name val="Arial"/>
      <family val="2"/>
    </font>
    <font>
      <b/>
      <vertAlign val="superscript"/>
      <sz val="10"/>
      <color rgb="FF333333"/>
      <name val="Arial"/>
      <family val="2"/>
    </font>
    <font>
      <b/>
      <sz val="7"/>
      <color theme="7"/>
      <name val="Arial"/>
      <family val="2"/>
    </font>
    <font>
      <vertAlign val="superscript"/>
      <sz val="7"/>
      <color theme="3"/>
      <name val="Arial"/>
      <family val="2"/>
    </font>
    <font>
      <b/>
      <sz val="8"/>
      <color rgb="FFFF0000"/>
      <name val="Arial"/>
      <family val="2"/>
    </font>
    <font>
      <b/>
      <vertAlign val="superscript"/>
      <sz val="8"/>
      <color rgb="FF333333"/>
      <name val="Arial"/>
      <family val="2"/>
    </font>
    <font>
      <b/>
      <sz val="8"/>
      <color theme="7"/>
      <name val="Arial"/>
      <family val="2"/>
    </font>
    <font>
      <vertAlign val="superscript"/>
      <sz val="7"/>
      <color indexed="63"/>
      <name val="Arial"/>
      <family val="2"/>
    </font>
    <font>
      <sz val="6"/>
      <color indexed="63"/>
      <name val="Small Fonts"/>
      <family val="2"/>
    </font>
    <font>
      <b/>
      <sz val="10"/>
      <color theme="7"/>
      <name val="Arial"/>
      <family val="2"/>
    </font>
    <font>
      <sz val="8"/>
      <color theme="1"/>
      <name val="Arial"/>
      <family val="2"/>
    </font>
    <font>
      <vertAlign val="superscript"/>
      <sz val="8"/>
      <color theme="1"/>
      <name val="Arial"/>
      <family val="2"/>
    </font>
    <font>
      <b/>
      <sz val="8"/>
      <color theme="1"/>
      <name val="Arial"/>
      <family val="2"/>
    </font>
    <font>
      <b/>
      <sz val="10"/>
      <color indexed="12"/>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theme="0"/>
      </patternFill>
    </fill>
  </fills>
  <borders count="90">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dashed">
        <color theme="0" tint="-0.24994659260841701"/>
      </left>
      <right/>
      <top style="thin">
        <color theme="0" tint="-0.24994659260841701"/>
      </top>
      <bottom style="thin">
        <color theme="0" tint="-0.24994659260841701"/>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style="thin">
        <color indexed="22"/>
      </top>
      <bottom/>
      <diagonal/>
    </border>
    <border>
      <left/>
      <right style="dashed">
        <color indexed="22"/>
      </right>
      <top/>
      <bottom/>
      <diagonal/>
    </border>
    <border>
      <left style="dashed">
        <color theme="0" tint="-0.24994659260841701"/>
      </left>
      <right/>
      <top/>
      <bottom style="thin">
        <color indexed="22"/>
      </bottom>
      <diagonal/>
    </border>
    <border>
      <left style="thin">
        <color theme="7" tint="-0.24994659260841701"/>
      </left>
      <right/>
      <top style="thin">
        <color theme="7" tint="-0.24994659260841701"/>
      </top>
      <bottom/>
      <diagonal/>
    </border>
    <border>
      <left/>
      <right style="thin">
        <color theme="7" tint="-0.24994659260841701"/>
      </right>
      <top style="thin">
        <color theme="7" tint="-0.24994659260841701"/>
      </top>
      <bottom/>
      <diagonal/>
    </border>
    <border>
      <left/>
      <right style="dashed">
        <color theme="7"/>
      </right>
      <top style="thin">
        <color indexed="22"/>
      </top>
      <bottom style="thin">
        <color indexed="22"/>
      </bottom>
      <diagonal/>
    </border>
    <border>
      <left style="dashed">
        <color theme="7"/>
      </left>
      <right/>
      <top style="thin">
        <color indexed="22"/>
      </top>
      <bottom style="thin">
        <color indexed="22"/>
      </bottom>
      <diagonal/>
    </border>
    <border>
      <left style="thin">
        <color theme="7" tint="-0.24994659260841701"/>
      </left>
      <right/>
      <top/>
      <bottom style="thin">
        <color theme="7" tint="-0.24994659260841701"/>
      </bottom>
      <diagonal/>
    </border>
    <border>
      <left/>
      <right style="thin">
        <color theme="7" tint="-0.24994659260841701"/>
      </right>
      <top/>
      <bottom style="thin">
        <color theme="7" tint="-0.24994659260841701"/>
      </bottom>
      <diagonal/>
    </border>
    <border>
      <left/>
      <right style="dashed">
        <color theme="7"/>
      </right>
      <top style="thin">
        <color indexed="22"/>
      </top>
      <bottom/>
      <diagonal/>
    </border>
    <border>
      <left/>
      <right style="dashed">
        <color theme="7"/>
      </right>
      <top/>
      <bottom/>
      <diagonal/>
    </border>
  </borders>
  <cellStyleXfs count="315">
    <xf numFmtId="0" fontId="0" fillId="0" borderId="0" applyProtection="0"/>
    <xf numFmtId="0" fontId="3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0" borderId="1" applyNumberFormat="0" applyFill="0" applyAlignment="0" applyProtection="0"/>
    <xf numFmtId="0" fontId="6"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6" fillId="16" borderId="4" applyNumberFormat="0" applyAlignment="0" applyProtection="0"/>
    <xf numFmtId="0" fontId="6" fillId="0" borderId="5" applyNumberFormat="0" applyFill="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4" borderId="0" applyNumberFormat="0" applyBorder="0" applyAlignment="0" applyProtection="0"/>
    <xf numFmtId="0" fontId="6" fillId="7" borderId="4" applyNumberFormat="0" applyAlignment="0" applyProtection="0"/>
    <xf numFmtId="44" fontId="6" fillId="0" borderId="0" applyFont="0" applyFill="0" applyBorder="0" applyAlignment="0" applyProtection="0"/>
    <xf numFmtId="0" fontId="6" fillId="3" borderId="0" applyNumberFormat="0" applyBorder="0" applyAlignment="0" applyProtection="0"/>
    <xf numFmtId="0" fontId="6" fillId="21" borderId="0" applyNumberFormat="0" applyBorder="0" applyAlignment="0" applyProtection="0"/>
    <xf numFmtId="0" fontId="40" fillId="0" borderId="0"/>
    <xf numFmtId="0" fontId="30" fillId="0" borderId="0"/>
    <xf numFmtId="0" fontId="30" fillId="0" borderId="0" applyProtection="0"/>
    <xf numFmtId="0" fontId="6" fillId="0" borderId="0"/>
    <xf numFmtId="0" fontId="6" fillId="22" borderId="6" applyNumberFormat="0" applyFont="0" applyAlignment="0" applyProtection="0"/>
    <xf numFmtId="0" fontId="6" fillId="16" borderId="7" applyNumberFormat="0" applyAlignment="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8" applyNumberFormat="0" applyFill="0" applyAlignment="0" applyProtection="0"/>
    <xf numFmtId="0" fontId="6" fillId="23" borderId="9" applyNumberFormat="0" applyAlignment="0" applyProtection="0"/>
    <xf numFmtId="43" fontId="30" fillId="0" borderId="0" applyFont="0" applyFill="0" applyBorder="0" applyAlignment="0" applyProtection="0"/>
    <xf numFmtId="0" fontId="41"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43" fillId="0" borderId="0" applyFont="0" applyFill="0" applyBorder="0" applyAlignment="0" applyProtection="0"/>
    <xf numFmtId="0" fontId="6" fillId="0" borderId="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applyProtection="0"/>
    <xf numFmtId="0" fontId="6" fillId="0" borderId="0"/>
    <xf numFmtId="0" fontId="6" fillId="0" borderId="0"/>
    <xf numFmtId="0" fontId="6" fillId="0" borderId="0"/>
    <xf numFmtId="0" fontId="6" fillId="0" borderId="0"/>
    <xf numFmtId="0" fontId="73" fillId="0" borderId="0"/>
    <xf numFmtId="0" fontId="97" fillId="0" borderId="0" applyNumberFormat="0" applyFill="0" applyBorder="0" applyAlignment="0" applyProtection="0">
      <alignment vertical="top"/>
      <protection locked="0"/>
    </xf>
    <xf numFmtId="0" fontId="5" fillId="0" borderId="0"/>
    <xf numFmtId="0" fontId="6" fillId="0" borderId="0" applyProtection="0"/>
    <xf numFmtId="0" fontId="6" fillId="0" borderId="0"/>
    <xf numFmtId="0" fontId="6"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6"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0" borderId="1" applyNumberFormat="0" applyFill="0" applyAlignment="0" applyProtection="0"/>
    <xf numFmtId="0" fontId="6"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6" fillId="16" borderId="4" applyNumberFormat="0" applyAlignment="0" applyProtection="0"/>
    <xf numFmtId="0" fontId="6" fillId="0" borderId="5" applyNumberFormat="0" applyFill="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4" borderId="0" applyNumberFormat="0" applyBorder="0" applyAlignment="0" applyProtection="0"/>
    <xf numFmtId="0" fontId="6" fillId="7" borderId="4" applyNumberFormat="0" applyAlignment="0" applyProtection="0"/>
    <xf numFmtId="0" fontId="6" fillId="3" borderId="0" applyNumberFormat="0" applyBorder="0" applyAlignment="0" applyProtection="0"/>
    <xf numFmtId="0" fontId="6" fillId="21" borderId="0" applyNumberFormat="0" applyBorder="0" applyAlignment="0" applyProtection="0"/>
    <xf numFmtId="0" fontId="6" fillId="22" borderId="6" applyNumberFormat="0" applyFont="0" applyAlignment="0" applyProtection="0"/>
    <xf numFmtId="0" fontId="6" fillId="16" borderId="7"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8" applyNumberFormat="0" applyFill="0" applyAlignment="0" applyProtection="0"/>
    <xf numFmtId="0" fontId="6" fillId="23" borderId="9" applyNumberFormat="0" applyAlignment="0" applyProtection="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6" fillId="0" borderId="0" applyFont="0" applyFill="0" applyBorder="0" applyAlignment="0" applyProtection="0"/>
    <xf numFmtId="43" fontId="6" fillId="0" borderId="0" applyFont="0" applyFill="0" applyBorder="0" applyAlignment="0" applyProtection="0"/>
    <xf numFmtId="175" fontId="6" fillId="0" borderId="0" applyFont="0" applyFill="0" applyBorder="0" applyAlignment="0" applyProtection="0"/>
    <xf numFmtId="176" fontId="6" fillId="0" borderId="0" applyFont="0" applyFill="0" applyBorder="0" applyAlignment="0" applyProtection="0"/>
    <xf numFmtId="176" fontId="4" fillId="0" borderId="0" applyFont="0" applyFill="0" applyBorder="0" applyAlignment="0" applyProtection="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9" fontId="123" fillId="0" borderId="0" applyFont="0" applyFill="0" applyBorder="0" applyAlignment="0" applyProtection="0"/>
    <xf numFmtId="0" fontId="97" fillId="0" borderId="0" applyNumberFormat="0" applyFill="0" applyBorder="0" applyAlignment="0" applyProtection="0">
      <alignment vertical="top"/>
      <protection locked="0"/>
    </xf>
    <xf numFmtId="176" fontId="2" fillId="0" borderId="0" applyFont="0" applyFill="0" applyBorder="0" applyAlignment="0" applyProtection="0"/>
    <xf numFmtId="0" fontId="2" fillId="0" borderId="0"/>
    <xf numFmtId="0" fontId="2" fillId="0" borderId="0"/>
    <xf numFmtId="0" fontId="2" fillId="0" borderId="0"/>
    <xf numFmtId="0" fontId="2" fillId="0" borderId="0"/>
    <xf numFmtId="0" fontId="6" fillId="0" borderId="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90">
    <xf numFmtId="0" fontId="0" fillId="0" borderId="0" xfId="0"/>
    <xf numFmtId="0" fontId="0" fillId="0" borderId="0" xfId="0" applyBorder="1"/>
    <xf numFmtId="0" fontId="0" fillId="25" borderId="0" xfId="0" applyFill="1"/>
    <xf numFmtId="0" fontId="9" fillId="25" borderId="0" xfId="0" applyFont="1" applyFill="1" applyBorder="1"/>
    <xf numFmtId="0" fontId="0" fillId="25" borderId="0" xfId="0" applyFill="1" applyBorder="1"/>
    <xf numFmtId="0" fontId="11" fillId="25" borderId="0" xfId="0" applyFont="1" applyFill="1" applyBorder="1"/>
    <xf numFmtId="0" fontId="0" fillId="25" borderId="0" xfId="0" applyFill="1" applyAlignment="1">
      <alignment vertical="center"/>
    </xf>
    <xf numFmtId="0" fontId="0" fillId="0" borderId="0" xfId="0" applyAlignment="1">
      <alignment vertical="center"/>
    </xf>
    <xf numFmtId="0" fontId="14" fillId="25" borderId="0" xfId="0" applyFont="1" applyFill="1" applyBorder="1"/>
    <xf numFmtId="0" fontId="15" fillId="25" borderId="0" xfId="0" applyFont="1" applyFill="1" applyBorder="1"/>
    <xf numFmtId="0" fontId="15" fillId="25" borderId="0" xfId="0" applyFont="1" applyFill="1" applyBorder="1" applyAlignment="1">
      <alignment horizontal="center"/>
    </xf>
    <xf numFmtId="164" fontId="16" fillId="24" borderId="0" xfId="40" applyNumberFormat="1" applyFont="1" applyFill="1" applyBorder="1" applyAlignment="1">
      <alignment horizontal="center" wrapText="1"/>
    </xf>
    <xf numFmtId="0" fontId="15" fillId="24" borderId="0" xfId="40" applyFont="1" applyFill="1" applyBorder="1"/>
    <xf numFmtId="0" fontId="16" fillId="25" borderId="0" xfId="0" applyFont="1" applyFill="1" applyBorder="1"/>
    <xf numFmtId="0" fontId="0" fillId="25" borderId="0" xfId="0" applyFill="1" applyBorder="1" applyAlignment="1">
      <alignment vertical="center"/>
    </xf>
    <xf numFmtId="0" fontId="17" fillId="25" borderId="0" xfId="0" applyFont="1" applyFill="1" applyBorder="1"/>
    <xf numFmtId="0" fontId="13" fillId="25" borderId="0" xfId="0" applyFont="1" applyFill="1" applyBorder="1" applyAlignment="1">
      <alignment horizontal="left"/>
    </xf>
    <xf numFmtId="0" fontId="20" fillId="25" borderId="0" xfId="0" applyFont="1" applyFill="1" applyBorder="1" applyAlignment="1">
      <alignment horizontal="right"/>
    </xf>
    <xf numFmtId="164" fontId="22" fillId="25" borderId="0" xfId="0" applyNumberFormat="1" applyFont="1" applyFill="1" applyBorder="1" applyAlignment="1">
      <alignment horizontal="center"/>
    </xf>
    <xf numFmtId="164" fontId="16" fillId="25" borderId="0" xfId="40" applyNumberFormat="1" applyFont="1" applyFill="1" applyBorder="1" applyAlignment="1">
      <alignment horizontal="center" wrapText="1"/>
    </xf>
    <xf numFmtId="0" fontId="26" fillId="25" borderId="0" xfId="0" applyFont="1" applyFill="1" applyBorder="1" applyAlignment="1">
      <alignment horizontal="left"/>
    </xf>
    <xf numFmtId="0" fontId="20" fillId="25" borderId="0" xfId="0" applyFont="1" applyFill="1" applyBorder="1"/>
    <xf numFmtId="0" fontId="7" fillId="25" borderId="0" xfId="0" applyFont="1" applyFill="1" applyBorder="1"/>
    <xf numFmtId="0" fontId="23"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7" fillId="25" borderId="0" xfId="0" applyFont="1" applyFill="1" applyAlignment="1">
      <alignment readingOrder="1"/>
    </xf>
    <xf numFmtId="0" fontId="7" fillId="25" borderId="0" xfId="0" applyFont="1" applyFill="1" applyBorder="1" applyAlignment="1">
      <alignment readingOrder="1"/>
    </xf>
    <xf numFmtId="0" fontId="7" fillId="25" borderId="0" xfId="0" applyFont="1" applyFill="1" applyAlignment="1">
      <alignment readingOrder="2"/>
    </xf>
    <xf numFmtId="0" fontId="7" fillId="0" borderId="0" xfId="0" applyFont="1" applyAlignment="1">
      <alignment readingOrder="2"/>
    </xf>
    <xf numFmtId="0" fontId="16" fillId="25" borderId="0" xfId="0" applyFont="1" applyFill="1" applyBorder="1" applyAlignment="1">
      <alignment horizontal="center" vertical="top" readingOrder="1"/>
    </xf>
    <xf numFmtId="0" fontId="16" fillId="25" borderId="0" xfId="0" applyFont="1" applyFill="1" applyBorder="1" applyAlignment="1">
      <alignment horizontal="right" readingOrder="1"/>
    </xf>
    <xf numFmtId="0" fontId="16" fillId="25" borderId="0" xfId="0" applyFont="1" applyFill="1" applyBorder="1" applyAlignment="1">
      <alignment horizontal="justify" vertical="top" readingOrder="1"/>
    </xf>
    <xf numFmtId="0" fontId="15" fillId="25" borderId="0" xfId="0" applyFont="1" applyFill="1" applyBorder="1" applyAlignment="1">
      <alignment readingOrder="1"/>
    </xf>
    <xf numFmtId="0" fontId="15" fillId="24" borderId="0" xfId="40" applyFont="1" applyFill="1" applyBorder="1" applyAlignment="1">
      <alignment readingOrder="1"/>
    </xf>
    <xf numFmtId="0" fontId="16" fillId="25" borderId="0" xfId="0" applyFont="1" applyFill="1" applyBorder="1" applyAlignment="1">
      <alignment readingOrder="1"/>
    </xf>
    <xf numFmtId="0" fontId="15" fillId="25" borderId="0" xfId="0" applyFont="1" applyFill="1" applyBorder="1" applyAlignment="1">
      <alignment horizontal="center" readingOrder="1"/>
    </xf>
    <xf numFmtId="164" fontId="16" fillId="24" borderId="0" xfId="40" applyNumberFormat="1" applyFont="1" applyFill="1" applyBorder="1" applyAlignment="1">
      <alignment horizontal="center" readingOrder="1"/>
    </xf>
    <xf numFmtId="0" fontId="7" fillId="0" borderId="0" xfId="0" applyFont="1" applyAlignment="1">
      <alignment horizontal="right" readingOrder="2"/>
    </xf>
    <xf numFmtId="0" fontId="33" fillId="25" borderId="0" xfId="0" applyFont="1" applyFill="1" applyBorder="1"/>
    <xf numFmtId="0" fontId="15" fillId="24" borderId="0" xfId="40" applyFont="1" applyFill="1" applyBorder="1" applyAlignment="1">
      <alignment horizontal="left" indent="1"/>
    </xf>
    <xf numFmtId="0" fontId="16" fillId="25" borderId="0" xfId="0" applyFont="1" applyFill="1" applyBorder="1" applyAlignment="1">
      <alignment horizontal="center" vertical="center" readingOrder="1"/>
    </xf>
    <xf numFmtId="0" fontId="16" fillId="25" borderId="0" xfId="0" applyFont="1" applyFill="1" applyBorder="1" applyAlignment="1">
      <alignment vertical="center" readingOrder="1"/>
    </xf>
    <xf numFmtId="0" fontId="16" fillId="25" borderId="0" xfId="0" applyFont="1" applyFill="1" applyBorder="1" applyAlignment="1">
      <alignment horizontal="right" vertical="center" readingOrder="1"/>
    </xf>
    <xf numFmtId="0" fontId="34" fillId="25" borderId="0" xfId="0" applyFont="1" applyFill="1"/>
    <xf numFmtId="0" fontId="34" fillId="25" borderId="0" xfId="0" applyFont="1" applyFill="1" applyBorder="1"/>
    <xf numFmtId="0" fontId="35" fillId="25" borderId="0" xfId="0" applyFont="1" applyFill="1" applyBorder="1" applyAlignment="1">
      <alignment horizontal="left"/>
    </xf>
    <xf numFmtId="0" fontId="34" fillId="0" borderId="0" xfId="0" applyFont="1"/>
    <xf numFmtId="3" fontId="37" fillId="25" borderId="0" xfId="0" applyNumberFormat="1" applyFont="1" applyFill="1" applyBorder="1" applyAlignment="1">
      <alignment horizontal="center"/>
    </xf>
    <xf numFmtId="0" fontId="29" fillId="24" borderId="0" xfId="40" applyFont="1" applyFill="1" applyBorder="1"/>
    <xf numFmtId="0" fontId="0" fillId="0" borderId="0" xfId="0" applyFill="1"/>
    <xf numFmtId="164" fontId="0" fillId="25" borderId="0" xfId="0" applyNumberFormat="1" applyFill="1" applyBorder="1"/>
    <xf numFmtId="0" fontId="37" fillId="25" borderId="0" xfId="0" applyFont="1" applyFill="1" applyBorder="1" applyAlignment="1">
      <alignment horizontal="left"/>
    </xf>
    <xf numFmtId="3" fontId="39" fillId="25" borderId="0" xfId="0" applyNumberFormat="1" applyFont="1" applyFill="1" applyBorder="1" applyAlignment="1">
      <alignment horizontal="center"/>
    </xf>
    <xf numFmtId="3" fontId="37" fillId="25" borderId="0" xfId="0" applyNumberFormat="1" applyFont="1" applyFill="1" applyBorder="1" applyAlignment="1">
      <alignment horizontal="right"/>
    </xf>
    <xf numFmtId="0" fontId="34" fillId="25" borderId="0" xfId="0" applyFont="1" applyFill="1" applyAlignment="1">
      <alignment vertical="center"/>
    </xf>
    <xf numFmtId="0" fontId="37" fillId="25" borderId="0" xfId="0" applyFont="1" applyFill="1" applyBorder="1" applyAlignment="1">
      <alignment horizontal="left" vertical="center"/>
    </xf>
    <xf numFmtId="0" fontId="35" fillId="25" borderId="0" xfId="0" applyFont="1" applyFill="1" applyBorder="1" applyAlignment="1">
      <alignment horizontal="left" vertical="center"/>
    </xf>
    <xf numFmtId="3" fontId="37" fillId="25" borderId="0" xfId="0" applyNumberFormat="1" applyFont="1" applyFill="1" applyBorder="1" applyAlignment="1">
      <alignment horizontal="right" vertical="center"/>
    </xf>
    <xf numFmtId="0" fontId="34" fillId="0" borderId="0" xfId="0" applyFont="1" applyAlignment="1">
      <alignment vertical="center"/>
    </xf>
    <xf numFmtId="3" fontId="16" fillId="25" borderId="0" xfId="0" applyNumberFormat="1" applyFont="1" applyFill="1" applyBorder="1" applyAlignment="1">
      <alignment horizontal="right"/>
    </xf>
    <xf numFmtId="0" fontId="36" fillId="25" borderId="0" xfId="0" applyFont="1" applyFill="1" applyBorder="1"/>
    <xf numFmtId="0" fontId="31" fillId="25" borderId="0" xfId="0" applyFont="1" applyFill="1"/>
    <xf numFmtId="0" fontId="31" fillId="25" borderId="0" xfId="0" applyFont="1" applyFill="1" applyBorder="1"/>
    <xf numFmtId="0" fontId="31" fillId="0" borderId="0" xfId="0" applyFont="1"/>
    <xf numFmtId="3" fontId="20" fillId="25" borderId="0" xfId="0" applyNumberFormat="1" applyFont="1" applyFill="1"/>
    <xf numFmtId="0" fontId="33" fillId="24" borderId="0" xfId="40" applyFont="1" applyFill="1" applyBorder="1" applyAlignment="1">
      <alignment horizontal="left" vertical="center" indent="1"/>
    </xf>
    <xf numFmtId="3" fontId="20" fillId="25" borderId="0" xfId="0" applyNumberFormat="1" applyFont="1" applyFill="1" applyBorder="1" applyAlignment="1">
      <alignment horizontal="right"/>
    </xf>
    <xf numFmtId="0" fontId="17" fillId="25" borderId="0" xfId="0" applyFont="1" applyFill="1" applyBorder="1" applyAlignment="1">
      <alignment vertical="center"/>
    </xf>
    <xf numFmtId="0" fontId="38" fillId="25" borderId="0" xfId="0" applyFont="1" applyFill="1" applyBorder="1" applyAlignment="1">
      <alignment horizontal="justify" vertical="center" readingOrder="1"/>
    </xf>
    <xf numFmtId="0" fontId="36" fillId="25" borderId="0" xfId="0" applyFont="1" applyFill="1" applyBorder="1" applyAlignment="1">
      <alignment vertical="center"/>
    </xf>
    <xf numFmtId="3" fontId="16" fillId="25" borderId="0" xfId="0" applyNumberFormat="1" applyFont="1" applyFill="1" applyBorder="1"/>
    <xf numFmtId="3" fontId="20" fillId="25" borderId="0" xfId="0" applyNumberFormat="1" applyFont="1" applyFill="1" applyBorder="1"/>
    <xf numFmtId="3" fontId="7" fillId="25" borderId="0" xfId="0" applyNumberFormat="1" applyFont="1" applyFill="1" applyBorder="1"/>
    <xf numFmtId="0" fontId="19" fillId="25" borderId="0" xfId="0" applyFont="1" applyFill="1" applyBorder="1" applyAlignment="1">
      <alignment vertical="center"/>
    </xf>
    <xf numFmtId="0" fontId="8" fillId="25" borderId="0" xfId="0" applyFont="1" applyFill="1" applyBorder="1" applyAlignment="1">
      <alignment vertical="center"/>
    </xf>
    <xf numFmtId="0" fontId="34" fillId="25" borderId="0" xfId="0" applyFont="1" applyFill="1" applyBorder="1" applyAlignment="1">
      <alignment vertical="center"/>
    </xf>
    <xf numFmtId="164" fontId="16" fillId="26" borderId="0" xfId="40" applyNumberFormat="1" applyFont="1" applyFill="1" applyBorder="1" applyAlignment="1">
      <alignment horizontal="center" wrapText="1"/>
    </xf>
    <xf numFmtId="1" fontId="15" fillId="24" borderId="0" xfId="40" applyNumberFormat="1" applyFont="1" applyFill="1" applyBorder="1" applyAlignment="1">
      <alignment horizontal="center" wrapText="1"/>
    </xf>
    <xf numFmtId="1" fontId="15" fillId="24" borderId="12" xfId="40" applyNumberFormat="1" applyFont="1" applyFill="1" applyBorder="1" applyAlignment="1">
      <alignment horizontal="center" wrapText="1"/>
    </xf>
    <xf numFmtId="0" fontId="33" fillId="24" borderId="0" xfId="40" applyFont="1" applyFill="1" applyBorder="1"/>
    <xf numFmtId="167" fontId="16" fillId="24" borderId="0" xfId="40" applyNumberFormat="1" applyFont="1" applyFill="1" applyBorder="1" applyAlignment="1">
      <alignment horizontal="center" wrapText="1"/>
    </xf>
    <xf numFmtId="164" fontId="20" fillId="27" borderId="0" xfId="40" applyNumberFormat="1" applyFont="1" applyFill="1" applyBorder="1" applyAlignment="1">
      <alignment horizontal="center" wrapText="1"/>
    </xf>
    <xf numFmtId="3" fontId="16" fillId="27" borderId="0" xfId="40" applyNumberFormat="1" applyFont="1" applyFill="1" applyBorder="1" applyAlignment="1">
      <alignment horizontal="right" wrapText="1"/>
    </xf>
    <xf numFmtId="3" fontId="15" fillId="24" borderId="0" xfId="40" applyNumberFormat="1" applyFont="1" applyFill="1" applyBorder="1" applyAlignment="1">
      <alignment horizontal="right" wrapText="1"/>
    </xf>
    <xf numFmtId="0" fontId="33" fillId="24" borderId="0" xfId="40" applyFont="1" applyFill="1" applyBorder="1" applyAlignment="1">
      <alignment wrapText="1"/>
    </xf>
    <xf numFmtId="0" fontId="20" fillId="24" borderId="0" xfId="40" applyFont="1" applyFill="1" applyBorder="1"/>
    <xf numFmtId="0" fontId="46" fillId="24" borderId="0" xfId="40" applyFont="1" applyFill="1" applyBorder="1" applyAlignment="1">
      <alignment wrapText="1"/>
    </xf>
    <xf numFmtId="0" fontId="60" fillId="25" borderId="0" xfId="0" applyFont="1" applyFill="1"/>
    <xf numFmtId="0" fontId="0" fillId="0" borderId="0" xfId="0"/>
    <xf numFmtId="0" fontId="16" fillId="24" borderId="0" xfId="40" applyFont="1" applyFill="1" applyBorder="1" applyAlignment="1">
      <alignment horizontal="left"/>
    </xf>
    <xf numFmtId="0" fontId="20" fillId="24" borderId="0" xfId="40" applyFont="1" applyFill="1" applyBorder="1" applyAlignment="1">
      <alignment horizontal="left" indent="1"/>
    </xf>
    <xf numFmtId="0" fontId="15"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4" fillId="25" borderId="0" xfId="51" applyFont="1" applyFill="1" applyBorder="1"/>
    <xf numFmtId="49" fontId="15" fillId="25" borderId="12" xfId="51" applyNumberFormat="1" applyFont="1" applyFill="1" applyBorder="1" applyAlignment="1">
      <alignment horizontal="center" vertical="center" wrapText="1"/>
    </xf>
    <xf numFmtId="49" fontId="0" fillId="25" borderId="0" xfId="51" applyNumberFormat="1" applyFont="1" applyFill="1"/>
    <xf numFmtId="0" fontId="15" fillId="24" borderId="0" xfId="61" applyFont="1" applyFill="1" applyBorder="1" applyAlignment="1">
      <alignment horizontal="left" indent="1"/>
    </xf>
    <xf numFmtId="0" fontId="17" fillId="26" borderId="0" xfId="51" applyFont="1" applyFill="1"/>
    <xf numFmtId="0" fontId="16" fillId="24" borderId="0" xfId="61" applyFont="1" applyFill="1" applyBorder="1" applyAlignment="1">
      <alignment horizontal="left" indent="1"/>
    </xf>
    <xf numFmtId="4" fontId="16" fillId="27" borderId="0" xfId="61" applyNumberFormat="1" applyFont="1" applyFill="1" applyBorder="1" applyAlignment="1">
      <alignment horizontal="right" wrapText="1" indent="4"/>
    </xf>
    <xf numFmtId="0" fontId="17" fillId="0" borderId="0" xfId="51" applyFont="1"/>
    <xf numFmtId="0" fontId="28" fillId="26" borderId="0" xfId="51" applyFont="1" applyFill="1"/>
    <xf numFmtId="0" fontId="28" fillId="0" borderId="0" xfId="51" applyFont="1"/>
    <xf numFmtId="0" fontId="47" fillId="26" borderId="0" xfId="51" applyFont="1" applyFill="1" applyAlignment="1">
      <alignment horizontal="center"/>
    </xf>
    <xf numFmtId="0" fontId="47" fillId="0" borderId="0" xfId="51" applyFont="1" applyAlignment="1">
      <alignment horizontal="center"/>
    </xf>
    <xf numFmtId="0" fontId="6" fillId="26" borderId="0" xfId="51" applyFont="1" applyFill="1"/>
    <xf numFmtId="0" fontId="6" fillId="0" borderId="0" xfId="51" applyFont="1"/>
    <xf numFmtId="0" fontId="45" fillId="26" borderId="0" xfId="51" applyFont="1" applyFill="1"/>
    <xf numFmtId="0" fontId="45" fillId="0" borderId="0" xfId="51" applyFont="1"/>
    <xf numFmtId="0" fontId="68" fillId="26" borderId="0" xfId="51" applyFont="1" applyFill="1"/>
    <xf numFmtId="0" fontId="68" fillId="0" borderId="0" xfId="51" applyFont="1"/>
    <xf numFmtId="0" fontId="60" fillId="26" borderId="0" xfId="51" applyFont="1" applyFill="1"/>
    <xf numFmtId="0" fontId="60" fillId="25" borderId="0" xfId="51" applyFont="1" applyFill="1"/>
    <xf numFmtId="0" fontId="60" fillId="0" borderId="0" xfId="51" applyFont="1"/>
    <xf numFmtId="0" fontId="6" fillId="24" borderId="0" xfId="61" applyFont="1" applyFill="1" applyBorder="1" applyAlignment="1">
      <alignment horizontal="left" indent="1"/>
    </xf>
    <xf numFmtId="0" fontId="20" fillId="24" borderId="0" xfId="61" applyFont="1" applyFill="1" applyBorder="1" applyAlignment="1">
      <alignment horizontal="left" indent="1"/>
    </xf>
    <xf numFmtId="1" fontId="20" fillId="24" borderId="0" xfId="61" applyNumberFormat="1" applyFont="1" applyFill="1" applyBorder="1" applyAlignment="1">
      <alignment horizontal="center" wrapText="1"/>
    </xf>
    <xf numFmtId="165" fontId="20" fillId="24" borderId="0" xfId="61" applyNumberFormat="1" applyFont="1" applyFill="1" applyBorder="1" applyAlignment="1">
      <alignment horizontal="center" wrapText="1"/>
    </xf>
    <xf numFmtId="0" fontId="13" fillId="25" borderId="0" xfId="51" applyFont="1" applyFill="1"/>
    <xf numFmtId="0" fontId="13" fillId="0" borderId="0" xfId="51" applyFont="1"/>
    <xf numFmtId="0" fontId="38" fillId="24" borderId="0" xfId="61" applyFont="1" applyFill="1" applyBorder="1"/>
    <xf numFmtId="0" fontId="15" fillId="24" borderId="0" xfId="61" applyFont="1" applyFill="1" applyBorder="1"/>
    <xf numFmtId="0" fontId="6" fillId="25" borderId="0" xfId="62" applyFill="1"/>
    <xf numFmtId="0" fontId="6" fillId="0" borderId="0" xfId="62"/>
    <xf numFmtId="0" fontId="6" fillId="25" borderId="0" xfId="62" applyFill="1" applyBorder="1"/>
    <xf numFmtId="0" fontId="17" fillId="25" borderId="0" xfId="62" applyFont="1" applyFill="1" applyBorder="1"/>
    <xf numFmtId="0" fontId="6" fillId="25" borderId="0" xfId="62" applyFill="1" applyAlignment="1">
      <alignment vertical="center"/>
    </xf>
    <xf numFmtId="0" fontId="6" fillId="25" borderId="0" xfId="62" applyFill="1" applyBorder="1" applyAlignment="1">
      <alignment vertical="center"/>
    </xf>
    <xf numFmtId="0" fontId="6" fillId="0" borderId="0" xfId="62" applyAlignment="1">
      <alignment vertical="center"/>
    </xf>
    <xf numFmtId="0" fontId="16" fillId="25" borderId="0" xfId="62" applyFont="1" applyFill="1" applyBorder="1" applyAlignment="1">
      <alignment vertical="center"/>
    </xf>
    <xf numFmtId="0" fontId="14" fillId="25" borderId="0" xfId="62" applyFont="1" applyFill="1" applyBorder="1"/>
    <xf numFmtId="0" fontId="9" fillId="25" borderId="0" xfId="62" applyFont="1" applyFill="1" applyBorder="1"/>
    <xf numFmtId="0" fontId="16" fillId="25" borderId="0" xfId="62" applyFont="1" applyFill="1" applyBorder="1"/>
    <xf numFmtId="0" fontId="17" fillId="25" borderId="0" xfId="62" applyFont="1" applyFill="1"/>
    <xf numFmtId="0" fontId="17" fillId="0" borderId="0" xfId="62" applyFont="1"/>
    <xf numFmtId="167" fontId="16" fillId="25" borderId="0" xfId="62" applyNumberFormat="1" applyFont="1" applyFill="1" applyBorder="1" applyAlignment="1">
      <alignment horizontal="center"/>
    </xf>
    <xf numFmtId="167" fontId="16" fillId="25" borderId="0" xfId="62" applyNumberFormat="1" applyFont="1" applyFill="1" applyBorder="1" applyAlignment="1">
      <alignment horizontal="right" indent="2"/>
    </xf>
    <xf numFmtId="0" fontId="44" fillId="25" borderId="0" xfId="62" applyFont="1" applyFill="1" applyBorder="1" applyAlignment="1">
      <alignment horizontal="left" vertical="center"/>
    </xf>
    <xf numFmtId="0" fontId="7" fillId="25" borderId="0" xfId="62" applyFont="1" applyFill="1" applyBorder="1"/>
    <xf numFmtId="164" fontId="20" fillId="25" borderId="0" xfId="40" applyNumberFormat="1" applyFont="1" applyFill="1" applyBorder="1" applyAlignment="1">
      <alignment horizontal="right" wrapText="1"/>
    </xf>
    <xf numFmtId="3" fontId="20" fillId="25" borderId="0" xfId="40" applyNumberFormat="1" applyFont="1" applyFill="1" applyBorder="1" applyAlignment="1">
      <alignment horizontal="right" wrapText="1"/>
    </xf>
    <xf numFmtId="167" fontId="56" fillId="24" borderId="0" xfId="40" applyNumberFormat="1" applyFont="1" applyFill="1" applyBorder="1" applyAlignment="1">
      <alignment horizontal="center" wrapText="1"/>
    </xf>
    <xf numFmtId="164" fontId="15" fillId="24" borderId="0" xfId="40" applyNumberFormat="1" applyFont="1" applyFill="1" applyBorder="1" applyAlignment="1">
      <alignment horizontal="right" wrapText="1" indent="2"/>
    </xf>
    <xf numFmtId="0" fontId="20" fillId="24" borderId="0" xfId="40" applyFont="1" applyFill="1" applyBorder="1" applyAlignment="1">
      <alignment vertical="top" wrapText="1"/>
    </xf>
    <xf numFmtId="0" fontId="20" fillId="0" borderId="0" xfId="40" applyFont="1" applyFill="1" applyBorder="1" applyAlignment="1">
      <alignment vertical="top" wrapText="1"/>
    </xf>
    <xf numFmtId="0" fontId="49" fillId="25" borderId="0" xfId="62" applyFont="1" applyFill="1"/>
    <xf numFmtId="0" fontId="49" fillId="25" borderId="0" xfId="62" applyFont="1" applyFill="1" applyBorder="1"/>
    <xf numFmtId="0" fontId="49" fillId="0" borderId="0" xfId="62" applyFont="1"/>
    <xf numFmtId="0" fontId="6" fillId="25" borderId="0" xfId="62" applyFill="1" applyBorder="1" applyAlignment="1"/>
    <xf numFmtId="164" fontId="20" fillId="26" borderId="0" xfId="40" applyNumberFormat="1" applyFont="1" applyFill="1" applyBorder="1" applyAlignment="1">
      <alignment horizontal="right" wrapText="1"/>
    </xf>
    <xf numFmtId="0" fontId="60" fillId="25" borderId="0" xfId="62" applyFont="1" applyFill="1"/>
    <xf numFmtId="0" fontId="60" fillId="25" borderId="0" xfId="62" applyFont="1" applyFill="1" applyBorder="1" applyAlignment="1">
      <alignment vertical="center"/>
    </xf>
    <xf numFmtId="3" fontId="15" fillId="25" borderId="0" xfId="62" applyNumberFormat="1" applyFont="1" applyFill="1" applyBorder="1" applyAlignment="1">
      <alignment horizontal="right" indent="2"/>
    </xf>
    <xf numFmtId="3" fontId="16" fillId="25" borderId="0" xfId="62" applyNumberFormat="1" applyFont="1" applyFill="1" applyBorder="1" applyAlignment="1">
      <alignment horizontal="right" indent="2"/>
    </xf>
    <xf numFmtId="0" fontId="60" fillId="0" borderId="0" xfId="62" applyFont="1" applyAlignment="1"/>
    <xf numFmtId="0" fontId="60" fillId="25" borderId="0" xfId="62" applyFont="1" applyFill="1" applyAlignment="1"/>
    <xf numFmtId="0" fontId="60" fillId="25" borderId="0" xfId="62" applyFont="1" applyFill="1" applyBorder="1" applyAlignment="1"/>
    <xf numFmtId="3" fontId="22" fillId="25" borderId="0" xfId="62" applyNumberFormat="1" applyFont="1" applyFill="1" applyBorder="1" applyAlignment="1">
      <alignment horizontal="right"/>
    </xf>
    <xf numFmtId="0" fontId="60" fillId="0" borderId="0" xfId="62" applyFont="1"/>
    <xf numFmtId="0" fontId="60" fillId="25" borderId="0" xfId="62" applyFont="1" applyFill="1" applyBorder="1"/>
    <xf numFmtId="0" fontId="16" fillId="25" borderId="0" xfId="0" applyNumberFormat="1" applyFont="1" applyFill="1" applyBorder="1" applyAlignment="1"/>
    <xf numFmtId="0" fontId="16" fillId="25" borderId="0" xfId="62" applyFont="1" applyFill="1" applyBorder="1" applyAlignment="1">
      <alignment horizontal="right"/>
    </xf>
    <xf numFmtId="0" fontId="13" fillId="25" borderId="0" xfId="63" applyFont="1" applyFill="1" applyBorder="1" applyAlignment="1">
      <alignment horizontal="left"/>
    </xf>
    <xf numFmtId="0" fontId="15" fillId="24" borderId="0" xfId="40" applyFont="1" applyFill="1" applyBorder="1"/>
    <xf numFmtId="0" fontId="6" fillId="25" borderId="0" xfId="63" applyFill="1" applyAlignment="1"/>
    <xf numFmtId="0" fontId="6" fillId="0" borderId="0" xfId="63" applyAlignment="1"/>
    <xf numFmtId="0" fontId="6" fillId="25" borderId="0" xfId="63" applyFill="1" applyBorder="1" applyAlignment="1"/>
    <xf numFmtId="0" fontId="6" fillId="25" borderId="0" xfId="63" applyFill="1" applyBorder="1"/>
    <xf numFmtId="3" fontId="20" fillId="26" borderId="0" xfId="40" applyNumberFormat="1" applyFont="1" applyFill="1" applyBorder="1" applyAlignment="1">
      <alignment horizontal="right" wrapText="1"/>
    </xf>
    <xf numFmtId="167" fontId="20" fillId="26" borderId="0" xfId="40" applyNumberFormat="1" applyFont="1" applyFill="1" applyBorder="1" applyAlignment="1">
      <alignment horizontal="right" wrapText="1"/>
    </xf>
    <xf numFmtId="0" fontId="16" fillId="25" borderId="0" xfId="0" applyFont="1" applyFill="1" applyBorder="1" applyAlignment="1"/>
    <xf numFmtId="0" fontId="13" fillId="25" borderId="0" xfId="62" applyFont="1" applyFill="1" applyBorder="1" applyAlignment="1">
      <alignment horizontal="right"/>
    </xf>
    <xf numFmtId="164" fontId="55" fillId="27" borderId="0" xfId="40" applyNumberFormat="1" applyFont="1" applyFill="1" applyBorder="1" applyAlignment="1">
      <alignment horizontal="center" wrapText="1"/>
    </xf>
    <xf numFmtId="165" fontId="50" fillId="26" borderId="0" xfId="40" applyNumberFormat="1" applyFont="1" applyFill="1" applyBorder="1" applyAlignment="1">
      <alignment horizontal="center" wrapText="1"/>
    </xf>
    <xf numFmtId="165" fontId="16" fillId="26" borderId="0" xfId="40" applyNumberFormat="1" applyFont="1" applyFill="1" applyBorder="1" applyAlignment="1">
      <alignment horizontal="center" wrapText="1"/>
    </xf>
    <xf numFmtId="165" fontId="16" fillId="27" borderId="0" xfId="40" applyNumberFormat="1" applyFont="1" applyFill="1" applyBorder="1" applyAlignment="1">
      <alignment horizontal="center" wrapText="1"/>
    </xf>
    <xf numFmtId="1" fontId="16" fillId="25" borderId="0" xfId="62" applyNumberFormat="1" applyFont="1" applyFill="1" applyBorder="1" applyAlignment="1">
      <alignment horizontal="center"/>
    </xf>
    <xf numFmtId="0" fontId="20" fillId="24" borderId="0" xfId="40" applyFont="1" applyFill="1" applyBorder="1" applyAlignment="1">
      <alignment vertical="center"/>
    </xf>
    <xf numFmtId="0" fontId="57" fillId="25" borderId="0" xfId="62" applyFont="1" applyFill="1" applyBorder="1"/>
    <xf numFmtId="0" fontId="15" fillId="24" borderId="0" xfId="40" applyFont="1" applyFill="1" applyBorder="1" applyAlignment="1"/>
    <xf numFmtId="3" fontId="56" fillId="25" borderId="0" xfId="62" applyNumberFormat="1" applyFont="1" applyFill="1" applyBorder="1" applyAlignment="1">
      <alignment horizontal="right"/>
    </xf>
    <xf numFmtId="0" fontId="53" fillId="25" borderId="0" xfId="62" applyFont="1" applyFill="1" applyBorder="1"/>
    <xf numFmtId="0" fontId="57" fillId="25" borderId="0" xfId="62" applyFont="1" applyFill="1" applyBorder="1" applyAlignment="1">
      <alignment vertical="center"/>
    </xf>
    <xf numFmtId="0" fontId="15" fillId="24" borderId="0" xfId="40" applyFont="1" applyFill="1" applyBorder="1" applyAlignment="1">
      <alignment horizontal="center" vertical="center"/>
    </xf>
    <xf numFmtId="2" fontId="16" fillId="24" borderId="0" xfId="40" applyNumberFormat="1" applyFont="1" applyFill="1" applyBorder="1" applyAlignment="1">
      <alignment horizontal="center" wrapText="1"/>
    </xf>
    <xf numFmtId="165" fontId="22" fillId="24" borderId="0" xfId="58" applyNumberFormat="1" applyFont="1" applyFill="1" applyBorder="1" applyAlignment="1">
      <alignment horizontal="center" wrapText="1"/>
    </xf>
    <xf numFmtId="49" fontId="20" fillId="24" borderId="0" xfId="40" applyNumberFormat="1" applyFont="1" applyFill="1" applyBorder="1" applyAlignment="1">
      <alignment horizontal="center" vertical="center" wrapText="1"/>
    </xf>
    <xf numFmtId="3" fontId="20" fillId="24" borderId="0" xfId="40" applyNumberFormat="1" applyFont="1" applyFill="1" applyBorder="1" applyAlignment="1">
      <alignment horizontal="center" wrapText="1"/>
    </xf>
    <xf numFmtId="49" fontId="6" fillId="25" borderId="0" xfId="62" applyNumberFormat="1" applyFill="1" applyBorder="1" applyAlignment="1">
      <alignment vertical="center"/>
    </xf>
    <xf numFmtId="49" fontId="16" fillId="25" borderId="0" xfId="62" applyNumberFormat="1" applyFont="1" applyFill="1" applyBorder="1" applyAlignment="1">
      <alignment vertical="center"/>
    </xf>
    <xf numFmtId="165" fontId="22" fillId="24" borderId="0" xfId="40" applyNumberFormat="1" applyFont="1" applyFill="1" applyBorder="1" applyAlignment="1">
      <alignment horizontal="center" vertical="center" wrapText="1"/>
    </xf>
    <xf numFmtId="165" fontId="16" fillId="27" borderId="0" xfId="40" applyNumberFormat="1" applyFont="1" applyFill="1" applyBorder="1" applyAlignment="1">
      <alignment horizontal="left" wrapText="1"/>
    </xf>
    <xf numFmtId="0" fontId="15" fillId="24" borderId="0" xfId="40" applyFont="1" applyFill="1" applyBorder="1" applyAlignment="1">
      <alignment horizontal="left"/>
    </xf>
    <xf numFmtId="0" fontId="16" fillId="25" borderId="0" xfId="63" applyFont="1" applyFill="1" applyBorder="1" applyAlignment="1">
      <alignment horizontal="center" vertical="center" wrapText="1"/>
    </xf>
    <xf numFmtId="0" fontId="16" fillId="0" borderId="0" xfId="63" applyFont="1" applyBorder="1" applyAlignment="1">
      <alignment horizontal="center" vertical="center" wrapText="1"/>
    </xf>
    <xf numFmtId="0" fontId="6" fillId="28" borderId="0" xfId="63" applyFont="1" applyFill="1" applyBorder="1" applyAlignment="1">
      <alignment horizontal="center"/>
    </xf>
    <xf numFmtId="0" fontId="6" fillId="25" borderId="0" xfId="63" applyFont="1" applyFill="1" applyBorder="1"/>
    <xf numFmtId="0" fontId="21" fillId="25" borderId="0" xfId="0" applyFont="1" applyFill="1" applyBorder="1" applyAlignment="1"/>
    <xf numFmtId="164" fontId="26" fillId="24" borderId="0" xfId="40" applyNumberFormat="1" applyFont="1" applyFill="1" applyBorder="1" applyAlignment="1">
      <alignment wrapText="1"/>
    </xf>
    <xf numFmtId="164" fontId="21" fillId="24" borderId="0" xfId="40" applyNumberFormat="1" applyFont="1" applyFill="1" applyBorder="1" applyAlignment="1">
      <alignment wrapText="1"/>
    </xf>
    <xf numFmtId="0" fontId="15" fillId="25" borderId="0" xfId="0" applyFont="1" applyFill="1" applyBorder="1" applyAlignment="1">
      <alignment horizontal="justify" vertical="center" readingOrder="1"/>
    </xf>
    <xf numFmtId="0" fontId="16" fillId="25" borderId="0" xfId="0" applyFont="1" applyFill="1" applyBorder="1" applyAlignment="1">
      <alignment horizontal="justify" vertical="center" readingOrder="1"/>
    </xf>
    <xf numFmtId="0" fontId="13"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8" fillId="30" borderId="20" xfId="0" applyFont="1" applyFill="1" applyBorder="1" applyAlignment="1">
      <alignment horizontal="center" vertical="center"/>
    </xf>
    <xf numFmtId="0" fontId="15" fillId="25" borderId="18" xfId="0" applyFont="1" applyFill="1" applyBorder="1" applyAlignment="1">
      <alignment horizontal="right"/>
    </xf>
    <xf numFmtId="0" fontId="74" fillId="24" borderId="0" xfId="40" applyFont="1" applyFill="1" applyBorder="1"/>
    <xf numFmtId="0" fontId="13" fillId="25" borderId="23" xfId="0" applyFont="1" applyFill="1" applyBorder="1" applyAlignment="1">
      <alignment horizontal="left"/>
    </xf>
    <xf numFmtId="0" fontId="13"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0" fillId="25" borderId="20" xfId="0" applyFont="1" applyFill="1" applyBorder="1"/>
    <xf numFmtId="0" fontId="75" fillId="25" borderId="0" xfId="62" applyFont="1" applyFill="1" applyBorder="1"/>
    <xf numFmtId="0" fontId="45" fillId="25" borderId="0" xfId="62" applyFont="1" applyFill="1" applyBorder="1" applyAlignment="1">
      <alignment horizontal="left"/>
    </xf>
    <xf numFmtId="0" fontId="6" fillId="25" borderId="18" xfId="62" applyFill="1" applyBorder="1"/>
    <xf numFmtId="0" fontId="6" fillId="25" borderId="22" xfId="62" applyFill="1" applyBorder="1"/>
    <xf numFmtId="0" fontId="6" fillId="25" borderId="21" xfId="62" applyFill="1" applyBorder="1"/>
    <xf numFmtId="0" fontId="6" fillId="25" borderId="19" xfId="62" applyFill="1" applyBorder="1"/>
    <xf numFmtId="0" fontId="17" fillId="0" borderId="0" xfId="62" applyFont="1" applyBorder="1"/>
    <xf numFmtId="0" fontId="60" fillId="0" borderId="0" xfId="62" applyFont="1" applyBorder="1" applyAlignment="1"/>
    <xf numFmtId="0" fontId="6" fillId="25" borderId="19" xfId="62" applyFill="1" applyBorder="1" applyAlignment="1"/>
    <xf numFmtId="0" fontId="28" fillId="25" borderId="0" xfId="62" applyFont="1" applyFill="1" applyBorder="1"/>
    <xf numFmtId="0" fontId="15" fillId="25" borderId="18" xfId="63" applyFont="1" applyFill="1" applyBorder="1" applyAlignment="1">
      <alignment horizontal="left"/>
    </xf>
    <xf numFmtId="0" fontId="10" fillId="25" borderId="21" xfId="63" applyFont="1" applyFill="1" applyBorder="1"/>
    <xf numFmtId="0" fontId="10" fillId="25" borderId="19" xfId="63" applyFont="1" applyFill="1" applyBorder="1"/>
    <xf numFmtId="0" fontId="6" fillId="25" borderId="18" xfId="62" applyFill="1" applyBorder="1" applyAlignment="1">
      <alignment horizontal="left"/>
    </xf>
    <xf numFmtId="0" fontId="13" fillId="25" borderId="23" xfId="62" applyFont="1" applyFill="1" applyBorder="1" applyAlignment="1">
      <alignment horizontal="left"/>
    </xf>
    <xf numFmtId="0" fontId="6" fillId="25" borderId="20" xfId="62" applyFill="1" applyBorder="1"/>
    <xf numFmtId="0" fontId="6" fillId="25" borderId="20" xfId="62" applyFill="1" applyBorder="1" applyAlignment="1">
      <alignment vertical="center"/>
    </xf>
    <xf numFmtId="49" fontId="6" fillId="25" borderId="20" xfId="62" applyNumberFormat="1" applyFill="1" applyBorder="1" applyAlignment="1">
      <alignment vertical="center"/>
    </xf>
    <xf numFmtId="0" fontId="17" fillId="25" borderId="20" xfId="62" applyFont="1" applyFill="1" applyBorder="1"/>
    <xf numFmtId="0" fontId="18" fillId="31" borderId="20" xfId="62" applyFont="1" applyFill="1" applyBorder="1" applyAlignment="1">
      <alignment horizontal="center" vertical="center"/>
    </xf>
    <xf numFmtId="0" fontId="74" fillId="24" borderId="0" xfId="40" applyFont="1" applyFill="1" applyBorder="1" applyAlignment="1">
      <alignment horizontal="left" indent="1"/>
    </xf>
    <xf numFmtId="0" fontId="76" fillId="25" borderId="0" xfId="62" applyFont="1" applyFill="1" applyBorder="1"/>
    <xf numFmtId="3" fontId="86" fillId="25" borderId="0" xfId="62" applyNumberFormat="1" applyFont="1" applyFill="1" applyBorder="1" applyAlignment="1">
      <alignment horizontal="right"/>
    </xf>
    <xf numFmtId="167" fontId="77" fillId="25" borderId="0" xfId="62" applyNumberFormat="1" applyFont="1" applyFill="1" applyBorder="1" applyAlignment="1">
      <alignment horizontal="center"/>
    </xf>
    <xf numFmtId="167" fontId="77" fillId="25" borderId="0" xfId="62" applyNumberFormat="1" applyFont="1" applyFill="1" applyBorder="1" applyAlignment="1">
      <alignment horizontal="right" indent="2"/>
    </xf>
    <xf numFmtId="167" fontId="74" fillId="24" borderId="0" xfId="40" applyNumberFormat="1" applyFont="1" applyFill="1" applyBorder="1" applyAlignment="1">
      <alignment horizontal="center" wrapText="1"/>
    </xf>
    <xf numFmtId="0" fontId="77" fillId="25" borderId="0" xfId="62" applyFont="1" applyFill="1" applyBorder="1"/>
    <xf numFmtId="165" fontId="74" fillId="24" borderId="0" xfId="58" applyNumberFormat="1" applyFont="1" applyFill="1" applyBorder="1" applyAlignment="1">
      <alignment horizontal="center" wrapText="1"/>
    </xf>
    <xf numFmtId="167" fontId="77" fillId="24" borderId="0" xfId="40" applyNumberFormat="1" applyFont="1" applyFill="1" applyBorder="1" applyAlignment="1">
      <alignment horizontal="center" wrapText="1"/>
    </xf>
    <xf numFmtId="0" fontId="45" fillId="26" borderId="31" xfId="62" applyFont="1" applyFill="1" applyBorder="1" applyAlignment="1">
      <alignment vertical="center"/>
    </xf>
    <xf numFmtId="0" fontId="6" fillId="26" borderId="32" xfId="62" applyFont="1" applyFill="1" applyBorder="1" applyAlignment="1">
      <alignment vertical="center"/>
    </xf>
    <xf numFmtId="0" fontId="6" fillId="26" borderId="33" xfId="62" applyFont="1" applyFill="1" applyBorder="1" applyAlignment="1">
      <alignment vertical="center"/>
    </xf>
    <xf numFmtId="0" fontId="45" fillId="26" borderId="32" xfId="62" applyFont="1" applyFill="1" applyBorder="1" applyAlignment="1">
      <alignment vertical="center"/>
    </xf>
    <xf numFmtId="0" fontId="45" fillId="26" borderId="33" xfId="62" applyFont="1" applyFill="1" applyBorder="1" applyAlignment="1">
      <alignment vertical="center"/>
    </xf>
    <xf numFmtId="0" fontId="18" fillId="31" borderId="19" xfId="62" applyFont="1" applyFill="1" applyBorder="1" applyAlignment="1">
      <alignment horizontal="center" vertical="center"/>
    </xf>
    <xf numFmtId="0" fontId="0" fillId="0" borderId="18" xfId="0" applyBorder="1"/>
    <xf numFmtId="0" fontId="6" fillId="32" borderId="0" xfId="62" applyFill="1"/>
    <xf numFmtId="0" fontId="13" fillId="32" borderId="0" xfId="62" applyFont="1" applyFill="1" applyBorder="1" applyAlignment="1"/>
    <xf numFmtId="0" fontId="14" fillId="32" borderId="0" xfId="62" applyFont="1" applyFill="1" applyBorder="1" applyAlignment="1">
      <alignment horizontal="justify" vertical="top" wrapText="1"/>
    </xf>
    <xf numFmtId="0" fontId="6" fillId="32" borderId="0" xfId="62" applyFill="1" applyBorder="1"/>
    <xf numFmtId="0" fontId="93" fillId="32" borderId="0" xfId="62" applyFont="1" applyFill="1" applyBorder="1" applyAlignment="1">
      <alignment horizontal="right"/>
    </xf>
    <xf numFmtId="0" fontId="14" fillId="33" borderId="0" xfId="62" applyFont="1" applyFill="1" applyBorder="1" applyAlignment="1">
      <alignment horizontal="justify" vertical="top" wrapText="1"/>
    </xf>
    <xf numFmtId="0" fontId="6" fillId="33" borderId="0" xfId="62" applyFill="1" applyBorder="1"/>
    <xf numFmtId="0" fontId="20" fillId="33" borderId="0" xfId="62" applyFont="1" applyFill="1" applyBorder="1" applyAlignment="1">
      <alignment horizontal="right"/>
    </xf>
    <xf numFmtId="0" fontId="6" fillId="0" borderId="0" xfId="62" applyAlignment="1">
      <alignment horizontal="right"/>
    </xf>
    <xf numFmtId="0" fontId="6" fillId="33" borderId="0" xfId="62" applyFill="1"/>
    <xf numFmtId="0" fontId="24" fillId="33" borderId="0" xfId="62" applyFont="1" applyFill="1" applyBorder="1" applyAlignment="1">
      <alignment horizontal="center" vertical="center"/>
    </xf>
    <xf numFmtId="0" fontId="7" fillId="33" borderId="0" xfId="62" applyFont="1" applyFill="1" applyBorder="1"/>
    <xf numFmtId="164" fontId="22" fillId="33" borderId="0" xfId="62" applyNumberFormat="1" applyFont="1" applyFill="1" applyBorder="1" applyAlignment="1">
      <alignment horizontal="center"/>
    </xf>
    <xf numFmtId="164" fontId="16" fillId="33" borderId="0" xfId="40" applyNumberFormat="1" applyFont="1" applyFill="1" applyBorder="1" applyAlignment="1">
      <alignment horizontal="center" wrapText="1"/>
    </xf>
    <xf numFmtId="164" fontId="16" fillId="34" borderId="0" xfId="40" applyNumberFormat="1" applyFont="1" applyFill="1" applyBorder="1" applyAlignment="1">
      <alignment horizontal="center" wrapText="1"/>
    </xf>
    <xf numFmtId="0" fontId="16" fillId="33" borderId="0" xfId="62" applyFont="1" applyFill="1" applyBorder="1"/>
    <xf numFmtId="0" fontId="15" fillId="33" borderId="0" xfId="62" applyFont="1" applyFill="1" applyBorder="1" applyAlignment="1">
      <alignment horizontal="center"/>
    </xf>
    <xf numFmtId="0" fontId="6" fillId="33" borderId="0" xfId="62" applyFill="1" applyAlignment="1">
      <alignment horizontal="center" vertical="center"/>
    </xf>
    <xf numFmtId="0" fontId="14" fillId="35" borderId="0" xfId="62" applyFont="1" applyFill="1" applyBorder="1" applyAlignment="1">
      <alignment horizontal="justify" vertical="top" wrapText="1"/>
    </xf>
    <xf numFmtId="0" fontId="14" fillId="36" borderId="0" xfId="62" applyFont="1" applyFill="1" applyBorder="1" applyAlignment="1">
      <alignment horizontal="justify" vertical="top" wrapText="1"/>
    </xf>
    <xf numFmtId="0" fontId="16" fillId="36" borderId="0" xfId="62" applyFont="1" applyFill="1" applyBorder="1"/>
    <xf numFmtId="0" fontId="14" fillId="36" borderId="0" xfId="62" applyFont="1" applyFill="1" applyBorder="1"/>
    <xf numFmtId="0" fontId="6" fillId="36" borderId="0" xfId="62" applyFill="1"/>
    <xf numFmtId="0" fontId="6" fillId="36" borderId="0" xfId="62" applyFill="1" applyBorder="1"/>
    <xf numFmtId="0" fontId="6" fillId="36" borderId="0" xfId="62" applyFill="1" applyAlignment="1">
      <alignment vertical="center"/>
    </xf>
    <xf numFmtId="164" fontId="16" fillId="36" borderId="0" xfId="40" applyNumberFormat="1" applyFont="1" applyFill="1" applyBorder="1" applyAlignment="1">
      <alignment horizontal="center" wrapText="1"/>
    </xf>
    <xf numFmtId="164" fontId="15" fillId="36" borderId="0" xfId="40" applyNumberFormat="1" applyFont="1" applyFill="1" applyBorder="1" applyAlignment="1">
      <alignment horizontal="left" wrapText="1"/>
    </xf>
    <xf numFmtId="0" fontId="16" fillId="36" borderId="0" xfId="62" applyFont="1" applyFill="1" applyBorder="1" applyAlignment="1">
      <alignment vertical="center"/>
    </xf>
    <xf numFmtId="164" fontId="32" fillId="36" borderId="0" xfId="40" applyNumberFormat="1" applyFont="1" applyFill="1" applyBorder="1" applyAlignment="1">
      <alignment horizontal="left" vertical="center" wrapText="1"/>
    </xf>
    <xf numFmtId="0" fontId="17" fillId="36" borderId="0" xfId="62" applyFont="1" applyFill="1" applyBorder="1"/>
    <xf numFmtId="0" fontId="16" fillId="36" borderId="0" xfId="62" applyFont="1" applyFill="1" applyBorder="1" applyAlignment="1">
      <alignment vertical="center" wrapText="1"/>
    </xf>
    <xf numFmtId="0" fontId="32" fillId="36" borderId="0" xfId="62" applyFont="1" applyFill="1" applyBorder="1" applyAlignment="1">
      <alignment vertical="center"/>
    </xf>
    <xf numFmtId="0" fontId="6" fillId="36" borderId="38" xfId="62" applyFill="1" applyBorder="1"/>
    <xf numFmtId="0" fontId="16" fillId="36" borderId="38" xfId="62" applyFont="1" applyFill="1" applyBorder="1"/>
    <xf numFmtId="0" fontId="16" fillId="36" borderId="0" xfId="62" applyFont="1" applyFill="1" applyBorder="1" applyAlignment="1">
      <alignment horizontal="justify" vertical="top"/>
    </xf>
    <xf numFmtId="0" fontId="7" fillId="36" borderId="0" xfId="62" applyFont="1" applyFill="1" applyBorder="1"/>
    <xf numFmtId="164" fontId="22" fillId="36" borderId="0" xfId="62" applyNumberFormat="1" applyFont="1" applyFill="1" applyBorder="1" applyAlignment="1">
      <alignment horizontal="center"/>
    </xf>
    <xf numFmtId="0" fontId="14" fillId="36" borderId="38" xfId="62" applyFont="1" applyFill="1" applyBorder="1" applyAlignment="1">
      <alignment horizontal="justify" vertical="top" wrapText="1"/>
    </xf>
    <xf numFmtId="0" fontId="14" fillId="36" borderId="0" xfId="62" applyFont="1" applyFill="1" applyBorder="1" applyAlignment="1">
      <alignment horizontal="justify" vertical="center" wrapText="1"/>
    </xf>
    <xf numFmtId="0" fontId="28" fillId="36" borderId="38" xfId="62" applyFont="1" applyFill="1" applyBorder="1"/>
    <xf numFmtId="0" fontId="94" fillId="38" borderId="0" xfId="62" applyFont="1" applyFill="1" applyBorder="1" applyAlignment="1">
      <alignment horizontal="center" vertical="center"/>
    </xf>
    <xf numFmtId="0" fontId="6" fillId="36" borderId="39" xfId="62" applyFill="1" applyBorder="1"/>
    <xf numFmtId="0" fontId="6" fillId="31" borderId="30" xfId="62" applyFill="1" applyBorder="1"/>
    <xf numFmtId="0" fontId="6" fillId="30" borderId="14" xfId="62" applyFill="1" applyBorder="1"/>
    <xf numFmtId="0" fontId="6" fillId="36" borderId="40" xfId="62" applyFill="1" applyBorder="1"/>
    <xf numFmtId="0" fontId="6" fillId="36" borderId="14" xfId="62" applyFill="1" applyBorder="1"/>
    <xf numFmtId="0" fontId="0" fillId="0" borderId="41" xfId="0" applyFill="1" applyBorder="1"/>
    <xf numFmtId="164" fontId="21" fillId="24" borderId="43" xfId="40" applyNumberFormat="1" applyFont="1" applyFill="1" applyBorder="1" applyAlignment="1">
      <alignment horizontal="left" wrapText="1"/>
    </xf>
    <xf numFmtId="164" fontId="21" fillId="24" borderId="18" xfId="40" applyNumberFormat="1" applyFont="1" applyFill="1" applyBorder="1" applyAlignment="1">
      <alignment horizontal="left" wrapText="1"/>
    </xf>
    <xf numFmtId="164" fontId="16" fillId="24" borderId="18" xfId="40" applyNumberFormat="1" applyFont="1" applyFill="1" applyBorder="1" applyAlignment="1">
      <alignment horizontal="center" wrapText="1"/>
    </xf>
    <xf numFmtId="0" fontId="16" fillId="25" borderId="22" xfId="0" applyFont="1" applyFill="1" applyBorder="1"/>
    <xf numFmtId="0" fontId="16" fillId="25" borderId="21" xfId="0" applyFont="1" applyFill="1" applyBorder="1"/>
    <xf numFmtId="0" fontId="16" fillId="25" borderId="19" xfId="0" applyFont="1" applyFill="1" applyBorder="1"/>
    <xf numFmtId="164" fontId="16" fillId="24" borderId="19" xfId="40" applyNumberFormat="1" applyFont="1" applyFill="1" applyBorder="1" applyAlignment="1">
      <alignment horizontal="center" wrapText="1"/>
    </xf>
    <xf numFmtId="164" fontId="16" fillId="24" borderId="41" xfId="40" applyNumberFormat="1" applyFont="1" applyFill="1" applyBorder="1" applyAlignment="1">
      <alignment horizontal="center" readingOrder="1"/>
    </xf>
    <xf numFmtId="0" fontId="16" fillId="25" borderId="18" xfId="0" applyFont="1" applyFill="1" applyBorder="1" applyAlignment="1">
      <alignment readingOrder="1"/>
    </xf>
    <xf numFmtId="164" fontId="16" fillId="24" borderId="18" xfId="40" applyNumberFormat="1" applyFont="1" applyFill="1" applyBorder="1" applyAlignment="1">
      <alignment horizontal="center" readingOrder="1"/>
    </xf>
    <xf numFmtId="0" fontId="15" fillId="24" borderId="42" xfId="40" applyFont="1" applyFill="1" applyBorder="1" applyAlignment="1">
      <alignment horizontal="right" readingOrder="1"/>
    </xf>
    <xf numFmtId="0" fontId="16" fillId="25" borderId="23" xfId="0" applyFont="1" applyFill="1" applyBorder="1" applyAlignment="1">
      <alignment readingOrder="1"/>
    </xf>
    <xf numFmtId="0" fontId="21" fillId="25" borderId="20" xfId="0" applyFont="1" applyFill="1" applyBorder="1" applyAlignment="1">
      <alignment horizontal="left" indent="1" readingOrder="1"/>
    </xf>
    <xf numFmtId="164" fontId="16" fillId="24" borderId="23" xfId="40" applyNumberFormat="1" applyFont="1" applyFill="1" applyBorder="1" applyAlignment="1">
      <alignment horizontal="center" readingOrder="1"/>
    </xf>
    <xf numFmtId="164" fontId="16" fillId="24" borderId="22" xfId="40" applyNumberFormat="1" applyFont="1" applyFill="1" applyBorder="1" applyAlignment="1">
      <alignment horizontal="center" readingOrder="1"/>
    </xf>
    <xf numFmtId="164" fontId="16" fillId="24" borderId="20" xfId="40" applyNumberFormat="1" applyFont="1" applyFill="1" applyBorder="1" applyAlignment="1">
      <alignment horizontal="center" readingOrder="1"/>
    </xf>
    <xf numFmtId="0" fontId="0" fillId="0" borderId="0" xfId="0" applyBorder="1" applyAlignment="1">
      <alignment readingOrder="2"/>
    </xf>
    <xf numFmtId="0" fontId="13"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7" fillId="25" borderId="19" xfId="0" applyFont="1" applyFill="1" applyBorder="1" applyAlignment="1">
      <alignment readingOrder="1"/>
    </xf>
    <xf numFmtId="0" fontId="13" fillId="25" borderId="0" xfId="0" applyFont="1" applyFill="1" applyBorder="1" applyAlignment="1">
      <alignment horizontal="left" readingOrder="1"/>
    </xf>
    <xf numFmtId="0" fontId="0" fillId="36" borderId="0" xfId="0" applyFill="1"/>
    <xf numFmtId="0" fontId="0" fillId="36" borderId="0" xfId="0" applyFill="1" applyBorder="1"/>
    <xf numFmtId="0" fontId="16" fillId="36" borderId="0" xfId="0" applyFont="1" applyFill="1" applyBorder="1"/>
    <xf numFmtId="0" fontId="15" fillId="37" borderId="0" xfId="40" applyFont="1" applyFill="1" applyBorder="1"/>
    <xf numFmtId="0" fontId="34" fillId="25" borderId="20" xfId="0" applyFont="1" applyFill="1" applyBorder="1" applyAlignment="1">
      <alignment vertical="center"/>
    </xf>
    <xf numFmtId="3" fontId="16" fillId="25" borderId="0" xfId="59" applyNumberFormat="1" applyFont="1" applyFill="1" applyBorder="1" applyAlignment="1">
      <alignment horizontal="right"/>
    </xf>
    <xf numFmtId="167" fontId="16" fillId="25" borderId="0" xfId="59" applyNumberFormat="1" applyFont="1" applyFill="1" applyBorder="1" applyAlignment="1">
      <alignment horizontal="right"/>
    </xf>
    <xf numFmtId="0" fontId="34" fillId="25" borderId="20" xfId="0" applyFont="1" applyFill="1" applyBorder="1"/>
    <xf numFmtId="3" fontId="16"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9" fillId="25" borderId="19" xfId="51" applyNumberFormat="1" applyFont="1" applyFill="1" applyBorder="1"/>
    <xf numFmtId="0" fontId="14" fillId="26" borderId="19" xfId="51" applyFont="1" applyFill="1" applyBorder="1"/>
    <xf numFmtId="0" fontId="9" fillId="26" borderId="19" xfId="51" applyFont="1" applyFill="1" applyBorder="1"/>
    <xf numFmtId="0" fontId="32" fillId="26" borderId="19" xfId="51" applyFont="1" applyFill="1" applyBorder="1"/>
    <xf numFmtId="0" fontId="47" fillId="26" borderId="19" xfId="51" applyFont="1" applyFill="1" applyBorder="1" applyAlignment="1">
      <alignment horizontal="center"/>
    </xf>
    <xf numFmtId="0" fontId="6" fillId="26" borderId="0" xfId="51" applyFont="1" applyFill="1" applyBorder="1"/>
    <xf numFmtId="0" fontId="45" fillId="26" borderId="0" xfId="51" applyFont="1" applyFill="1" applyBorder="1"/>
    <xf numFmtId="0" fontId="10" fillId="26" borderId="19" xfId="51" applyFont="1" applyFill="1" applyBorder="1"/>
    <xf numFmtId="0" fontId="68" fillId="26" borderId="0" xfId="51" applyFont="1" applyFill="1" applyBorder="1"/>
    <xf numFmtId="0" fontId="69" fillId="26" borderId="19" xfId="51" applyFont="1" applyFill="1" applyBorder="1"/>
    <xf numFmtId="0" fontId="63" fillId="26" borderId="19" xfId="51" applyFont="1" applyFill="1" applyBorder="1"/>
    <xf numFmtId="0" fontId="13" fillId="25" borderId="19" xfId="51" applyFont="1" applyFill="1" applyBorder="1"/>
    <xf numFmtId="0" fontId="9" fillId="25" borderId="19" xfId="51" applyFont="1" applyFill="1" applyBorder="1"/>
    <xf numFmtId="0" fontId="63" fillId="25" borderId="19" xfId="51" applyFont="1" applyFill="1" applyBorder="1"/>
    <xf numFmtId="0" fontId="74" fillId="24" borderId="0" xfId="40" applyFont="1" applyFill="1" applyBorder="1" applyAlignment="1">
      <alignment vertical="center"/>
    </xf>
    <xf numFmtId="165" fontId="74" fillId="27" borderId="0" xfId="40" applyNumberFormat="1" applyFont="1" applyFill="1" applyBorder="1" applyAlignment="1">
      <alignment horizontal="right"/>
    </xf>
    <xf numFmtId="0" fontId="34" fillId="25" borderId="19" xfId="0" applyFont="1" applyFill="1" applyBorder="1" applyAlignment="1">
      <alignment vertical="center"/>
    </xf>
    <xf numFmtId="0" fontId="34" fillId="25" borderId="19" xfId="0" applyFont="1" applyFill="1" applyBorder="1"/>
    <xf numFmtId="0" fontId="31" fillId="25" borderId="19" xfId="0" applyFont="1" applyFill="1" applyBorder="1"/>
    <xf numFmtId="0" fontId="31" fillId="25" borderId="20" xfId="0" applyFont="1" applyFill="1" applyBorder="1"/>
    <xf numFmtId="0" fontId="33" fillId="27" borderId="0" xfId="40" applyFont="1" applyFill="1" applyBorder="1" applyAlignment="1">
      <alignment horizontal="left" vertical="top" wrapText="1"/>
    </xf>
    <xf numFmtId="0" fontId="13" fillId="26" borderId="41" xfId="0" applyFont="1" applyFill="1" applyBorder="1" applyAlignment="1">
      <alignment horizontal="center" vertical="center"/>
    </xf>
    <xf numFmtId="0" fontId="13" fillId="26" borderId="41" xfId="0" applyFont="1" applyFill="1" applyBorder="1" applyAlignment="1">
      <alignment horizontal="center" vertical="center" readingOrder="1"/>
    </xf>
    <xf numFmtId="0" fontId="20" fillId="26" borderId="41" xfId="0" applyFont="1" applyFill="1" applyBorder="1" applyAlignment="1">
      <alignment horizontal="center" vertical="center"/>
    </xf>
    <xf numFmtId="164" fontId="16" fillId="38" borderId="39" xfId="40" applyNumberFormat="1" applyFont="1" applyFill="1" applyBorder="1" applyAlignment="1">
      <alignment horizontal="center" wrapText="1"/>
    </xf>
    <xf numFmtId="0" fontId="16" fillId="36" borderId="0" xfId="62" applyFont="1" applyFill="1" applyBorder="1" applyAlignment="1">
      <alignment horizontal="left" vertical="center"/>
    </xf>
    <xf numFmtId="0" fontId="14" fillId="36" borderId="0" xfId="62" applyFont="1" applyFill="1" applyBorder="1" applyAlignment="1">
      <alignment horizontal="left" vertical="center"/>
    </xf>
    <xf numFmtId="0" fontId="15" fillId="25" borderId="0" xfId="0" applyFont="1" applyFill="1" applyBorder="1" applyAlignment="1">
      <alignment horizontal="center"/>
    </xf>
    <xf numFmtId="0" fontId="15" fillId="39" borderId="0" xfId="40" applyFont="1" applyFill="1" applyBorder="1"/>
    <xf numFmtId="0" fontId="15" fillId="41" borderId="0" xfId="40" applyFont="1" applyFill="1" applyBorder="1"/>
    <xf numFmtId="0" fontId="15" fillId="31" borderId="0" xfId="0" applyFont="1" applyFill="1" applyBorder="1"/>
    <xf numFmtId="0" fontId="0" fillId="35" borderId="0" xfId="0" applyFill="1" applyBorder="1"/>
    <xf numFmtId="0" fontId="15" fillId="40" borderId="0" xfId="40" applyFont="1" applyFill="1" applyBorder="1"/>
    <xf numFmtId="0" fontId="16" fillId="35" borderId="0" xfId="0" applyFont="1" applyFill="1" applyBorder="1"/>
    <xf numFmtId="0" fontId="32" fillId="35" borderId="0" xfId="0" applyFont="1" applyFill="1" applyBorder="1"/>
    <xf numFmtId="0" fontId="15" fillId="35" borderId="0" xfId="0" applyFont="1" applyFill="1" applyBorder="1"/>
    <xf numFmtId="0" fontId="0" fillId="35" borderId="18" xfId="0" applyFill="1" applyBorder="1"/>
    <xf numFmtId="0" fontId="15" fillId="35" borderId="18" xfId="0" applyFont="1" applyFill="1" applyBorder="1"/>
    <xf numFmtId="0" fontId="16" fillId="35" borderId="18" xfId="0" applyFont="1" applyFill="1" applyBorder="1"/>
    <xf numFmtId="0" fontId="98" fillId="40" borderId="0" xfId="40" applyFont="1" applyFill="1" applyBorder="1"/>
    <xf numFmtId="0" fontId="6" fillId="29" borderId="47" xfId="62" applyFill="1" applyBorder="1"/>
    <xf numFmtId="3" fontId="74" fillId="25" borderId="0" xfId="59" applyNumberFormat="1" applyFont="1" applyFill="1" applyBorder="1" applyAlignment="1">
      <alignment horizontal="right"/>
    </xf>
    <xf numFmtId="0" fontId="0" fillId="26" borderId="0" xfId="51" applyFont="1" applyFill="1" applyBorder="1" applyAlignment="1">
      <alignment vertical="center"/>
    </xf>
    <xf numFmtId="0" fontId="17" fillId="26" borderId="0" xfId="51" applyFont="1" applyFill="1" applyBorder="1"/>
    <xf numFmtId="0" fontId="28" fillId="26" borderId="0" xfId="51" applyFont="1" applyFill="1" applyBorder="1"/>
    <xf numFmtId="0" fontId="47" fillId="26" borderId="0" xfId="51" applyFont="1" applyFill="1" applyBorder="1" applyAlignment="1">
      <alignment horizontal="center"/>
    </xf>
    <xf numFmtId="0" fontId="100" fillId="27" borderId="0" xfId="61" applyFont="1" applyFill="1" applyBorder="1" applyAlignment="1">
      <alignment horizontal="left" indent="1"/>
    </xf>
    <xf numFmtId="0" fontId="60" fillId="26" borderId="0" xfId="51" applyFont="1" applyFill="1" applyBorder="1"/>
    <xf numFmtId="0" fontId="101" fillId="26" borderId="0" xfId="51" applyFont="1" applyFill="1" applyBorder="1"/>
    <xf numFmtId="0" fontId="13" fillId="26" borderId="0" xfId="51" applyFont="1" applyFill="1" applyBorder="1"/>
    <xf numFmtId="0" fontId="98" fillId="27" borderId="0" xfId="61" applyFont="1" applyFill="1" applyBorder="1" applyAlignment="1">
      <alignment horizontal="left" indent="1"/>
    </xf>
    <xf numFmtId="0" fontId="79" fillId="26" borderId="15" xfId="62" applyFont="1" applyFill="1" applyBorder="1" applyAlignment="1">
      <alignment vertical="center"/>
    </xf>
    <xf numFmtId="3" fontId="74" fillId="24" borderId="0" xfId="40" applyNumberFormat="1" applyFont="1" applyFill="1" applyBorder="1" applyAlignment="1">
      <alignment horizontal="right" wrapText="1"/>
    </xf>
    <xf numFmtId="3" fontId="74" fillId="24" borderId="0" xfId="40" applyNumberFormat="1" applyFont="1" applyFill="1" applyBorder="1" applyAlignment="1">
      <alignment horizontal="right" vertical="center" wrapText="1"/>
    </xf>
    <xf numFmtId="0" fontId="45" fillId="26" borderId="33" xfId="63" applyFont="1" applyFill="1" applyBorder="1" applyAlignment="1">
      <alignment horizontal="left" vertical="center"/>
    </xf>
    <xf numFmtId="0" fontId="79" fillId="26" borderId="15" xfId="0" applyFont="1" applyFill="1" applyBorder="1" applyAlignment="1">
      <alignment vertical="center"/>
    </xf>
    <xf numFmtId="0" fontId="17" fillId="26" borderId="16" xfId="62" applyFont="1" applyFill="1" applyBorder="1" applyAlignment="1">
      <alignment vertical="center"/>
    </xf>
    <xf numFmtId="0" fontId="8" fillId="26" borderId="16" xfId="62" applyFont="1" applyFill="1" applyBorder="1" applyAlignment="1">
      <alignment vertical="center"/>
    </xf>
    <xf numFmtId="0" fontId="8" fillId="26" borderId="17" xfId="62" applyFont="1" applyFill="1" applyBorder="1" applyAlignment="1">
      <alignment vertical="center"/>
    </xf>
    <xf numFmtId="0" fontId="18" fillId="30" borderId="50" xfId="62" applyFont="1" applyFill="1" applyBorder="1" applyAlignment="1">
      <alignment horizontal="center" vertical="center"/>
    </xf>
    <xf numFmtId="0" fontId="13" fillId="25" borderId="0" xfId="62" applyFont="1" applyFill="1" applyBorder="1" applyAlignment="1">
      <alignment horizontal="left"/>
    </xf>
    <xf numFmtId="164" fontId="87" fillId="25" borderId="0" xfId="40" applyNumberFormat="1" applyFont="1" applyFill="1" applyBorder="1" applyAlignment="1">
      <alignment horizontal="right" wrapText="1"/>
    </xf>
    <xf numFmtId="164" fontId="87" fillId="26" borderId="0" xfId="40" applyNumberFormat="1" applyFont="1" applyFill="1" applyBorder="1" applyAlignment="1">
      <alignment horizontal="right" wrapText="1"/>
    </xf>
    <xf numFmtId="0" fontId="18" fillId="31" borderId="19" xfId="63" applyFont="1" applyFill="1" applyBorder="1" applyAlignment="1">
      <alignment horizontal="center" vertical="center"/>
    </xf>
    <xf numFmtId="0" fontId="15" fillId="25" borderId="0" xfId="62" applyFont="1" applyFill="1" applyBorder="1" applyAlignment="1">
      <alignment horizontal="center"/>
    </xf>
    <xf numFmtId="0" fontId="6" fillId="25" borderId="0" xfId="70" applyFill="1"/>
    <xf numFmtId="0" fontId="6" fillId="25" borderId="18" xfId="70" applyFill="1" applyBorder="1" applyAlignment="1">
      <alignment horizontal="left"/>
    </xf>
    <xf numFmtId="0" fontId="7" fillId="25" borderId="18" xfId="70" applyFont="1" applyFill="1" applyBorder="1"/>
    <xf numFmtId="0" fontId="7" fillId="0" borderId="18" xfId="70" applyFont="1" applyBorder="1"/>
    <xf numFmtId="0" fontId="6" fillId="25" borderId="18" xfId="70" applyFill="1" applyBorder="1"/>
    <xf numFmtId="0" fontId="6" fillId="0" borderId="0" xfId="70"/>
    <xf numFmtId="0" fontId="12" fillId="25" borderId="0" xfId="70" applyFont="1" applyFill="1" applyBorder="1" applyAlignment="1">
      <alignment horizontal="left"/>
    </xf>
    <xf numFmtId="0" fontId="7" fillId="25" borderId="0" xfId="70" applyFont="1" applyFill="1" applyBorder="1"/>
    <xf numFmtId="0" fontId="16" fillId="25" borderId="0" xfId="70" applyFont="1" applyFill="1" applyBorder="1"/>
    <xf numFmtId="0" fontId="6" fillId="25" borderId="21" xfId="70" applyFill="1" applyBorder="1"/>
    <xf numFmtId="0" fontId="6" fillId="25" borderId="0" xfId="70" applyFill="1" applyBorder="1"/>
    <xf numFmtId="0" fontId="9" fillId="25" borderId="19" xfId="70" applyFont="1" applyFill="1" applyBorder="1"/>
    <xf numFmtId="0" fontId="6" fillId="25" borderId="0" xfId="70" applyFill="1" applyAlignment="1">
      <alignment vertical="center"/>
    </xf>
    <xf numFmtId="0" fontId="6" fillId="25" borderId="0" xfId="70" applyFill="1" applyBorder="1" applyAlignment="1">
      <alignment vertical="center"/>
    </xf>
    <xf numFmtId="0" fontId="6" fillId="0" borderId="0" xfId="70" applyAlignment="1">
      <alignment vertical="center"/>
    </xf>
    <xf numFmtId="0" fontId="14" fillId="25" borderId="0" xfId="70" applyFont="1" applyFill="1" applyBorder="1"/>
    <xf numFmtId="0" fontId="7" fillId="0" borderId="0" xfId="70" applyFont="1"/>
    <xf numFmtId="0" fontId="15" fillId="25" borderId="0" xfId="70" applyFont="1" applyFill="1" applyBorder="1" applyAlignment="1"/>
    <xf numFmtId="0" fontId="15" fillId="25" borderId="0" xfId="70" applyFont="1" applyFill="1" applyBorder="1" applyAlignment="1">
      <alignment horizontal="center"/>
    </xf>
    <xf numFmtId="0" fontId="14" fillId="25" borderId="0" xfId="70" applyFont="1" applyFill="1" applyBorder="1" applyAlignment="1">
      <alignment vertical="center"/>
    </xf>
    <xf numFmtId="0" fontId="34" fillId="25" borderId="0" xfId="70" applyFont="1" applyFill="1"/>
    <xf numFmtId="0" fontId="34" fillId="25" borderId="0" xfId="70" applyFont="1" applyFill="1" applyBorder="1"/>
    <xf numFmtId="3" fontId="37" fillId="25" borderId="0" xfId="70" applyNumberFormat="1" applyFont="1" applyFill="1" applyBorder="1" applyAlignment="1">
      <alignment horizontal="right"/>
    </xf>
    <xf numFmtId="0" fontId="34" fillId="0" borderId="0" xfId="70" applyFont="1"/>
    <xf numFmtId="0" fontId="16" fillId="25" borderId="0" xfId="70" applyFont="1" applyFill="1" applyBorder="1" applyAlignment="1">
      <alignment horizontal="right"/>
    </xf>
    <xf numFmtId="0" fontId="36" fillId="25" borderId="19" xfId="70" applyFont="1" applyFill="1" applyBorder="1"/>
    <xf numFmtId="0" fontId="16" fillId="26" borderId="0" xfId="70" applyFont="1" applyFill="1" applyBorder="1"/>
    <xf numFmtId="0" fontId="6" fillId="0" borderId="0" xfId="70" applyFill="1"/>
    <xf numFmtId="0" fontId="6" fillId="25" borderId="0" xfId="70" applyFill="1" applyAlignment="1">
      <alignment vertical="top"/>
    </xf>
    <xf numFmtId="0" fontId="9" fillId="25" borderId="19" xfId="70" applyFont="1" applyFill="1" applyBorder="1" applyAlignment="1">
      <alignment vertical="top"/>
    </xf>
    <xf numFmtId="0" fontId="48" fillId="25" borderId="0" xfId="70" applyFont="1" applyFill="1" applyBorder="1" applyAlignment="1">
      <alignment vertical="top" wrapText="1"/>
    </xf>
    <xf numFmtId="0" fontId="6" fillId="0" borderId="0" xfId="70" applyAlignment="1">
      <alignment vertical="top"/>
    </xf>
    <xf numFmtId="0" fontId="48" fillId="25" borderId="0" xfId="70" applyFont="1" applyFill="1" applyBorder="1" applyAlignment="1">
      <alignment wrapText="1"/>
    </xf>
    <xf numFmtId="0" fontId="15" fillId="25" borderId="0" xfId="70" applyFont="1" applyFill="1" applyBorder="1" applyAlignment="1">
      <alignment horizontal="right"/>
    </xf>
    <xf numFmtId="0" fontId="6" fillId="25" borderId="0" xfId="70" applyFill="1" applyAlignment="1"/>
    <xf numFmtId="0" fontId="6" fillId="25" borderId="0" xfId="70" applyFill="1" applyBorder="1" applyAlignment="1"/>
    <xf numFmtId="3" fontId="74" fillId="26" borderId="0" xfId="70" applyNumberFormat="1" applyFont="1" applyFill="1" applyBorder="1" applyAlignment="1">
      <alignment horizontal="right"/>
    </xf>
    <xf numFmtId="0" fontId="9" fillId="25" borderId="19" xfId="70" applyFont="1" applyFill="1" applyBorder="1" applyAlignment="1"/>
    <xf numFmtId="0" fontId="6" fillId="0" borderId="0" xfId="70" applyAlignment="1"/>
    <xf numFmtId="0" fontId="9" fillId="25" borderId="19" xfId="70" applyFont="1" applyFill="1" applyBorder="1" applyAlignment="1">
      <alignment vertical="center"/>
    </xf>
    <xf numFmtId="0" fontId="14" fillId="26" borderId="0" xfId="70" applyFont="1" applyFill="1" applyBorder="1"/>
    <xf numFmtId="0" fontId="15" fillId="26" borderId="0" xfId="70" applyFont="1" applyFill="1" applyBorder="1" applyAlignment="1">
      <alignment horizontal="right"/>
    </xf>
    <xf numFmtId="0" fontId="33" fillId="25" borderId="0" xfId="70" applyFont="1" applyFill="1" applyBorder="1" applyAlignment="1">
      <alignment vertical="center"/>
    </xf>
    <xf numFmtId="0" fontId="77" fillId="25" borderId="0" xfId="70" applyFont="1" applyFill="1" applyBorder="1" applyAlignment="1">
      <alignment horizontal="left" vertical="center"/>
    </xf>
    <xf numFmtId="0" fontId="18" fillId="38" borderId="19" xfId="70" applyFont="1" applyFill="1" applyBorder="1" applyAlignment="1">
      <alignment horizontal="center" vertical="center"/>
    </xf>
    <xf numFmtId="0" fontId="16" fillId="0" borderId="0" xfId="70" applyFont="1"/>
    <xf numFmtId="0" fontId="6" fillId="0" borderId="0" xfId="62" applyBorder="1"/>
    <xf numFmtId="0" fontId="6" fillId="26" borderId="0" xfId="71" applyFill="1" applyBorder="1"/>
    <xf numFmtId="0" fontId="6" fillId="25" borderId="21" xfId="72" applyFill="1" applyBorder="1"/>
    <xf numFmtId="0" fontId="6" fillId="25" borderId="19" xfId="72" applyFill="1" applyBorder="1"/>
    <xf numFmtId="0" fontId="51" fillId="0" borderId="0" xfId="70" applyFont="1"/>
    <xf numFmtId="0" fontId="6" fillId="25" borderId="22" xfId="70" applyFill="1" applyBorder="1"/>
    <xf numFmtId="0" fontId="6" fillId="26" borderId="0" xfId="70" applyFill="1" applyBorder="1"/>
    <xf numFmtId="0" fontId="15" fillId="24" borderId="0" xfId="40" applyFont="1" applyFill="1" applyBorder="1" applyAlignment="1">
      <alignment vertical="center"/>
    </xf>
    <xf numFmtId="164" fontId="20" fillId="25" borderId="0" xfId="40" applyNumberFormat="1" applyFont="1" applyFill="1" applyBorder="1" applyAlignment="1">
      <alignment horizontal="right" vertical="center" wrapText="1"/>
    </xf>
    <xf numFmtId="164" fontId="20" fillId="26" borderId="0" xfId="40" applyNumberFormat="1" applyFont="1" applyFill="1" applyBorder="1" applyAlignment="1">
      <alignment horizontal="right" vertical="center" wrapText="1"/>
    </xf>
    <xf numFmtId="0" fontId="15" fillId="24" borderId="0" xfId="40" applyFont="1" applyFill="1" applyBorder="1" applyAlignment="1">
      <alignment horizontal="justify" vertical="center"/>
    </xf>
    <xf numFmtId="3" fontId="6" fillId="0" borderId="0" xfId="70" applyNumberFormat="1"/>
    <xf numFmtId="0" fontId="15" fillId="27" borderId="0" xfId="40" applyFont="1" applyFill="1" applyBorder="1" applyAlignment="1">
      <alignment horizontal="left"/>
    </xf>
    <xf numFmtId="0" fontId="17" fillId="25" borderId="0" xfId="70" applyFont="1" applyFill="1" applyBorder="1"/>
    <xf numFmtId="0" fontId="20" fillId="27" borderId="0" xfId="40" applyFont="1" applyFill="1" applyBorder="1" applyAlignment="1">
      <alignment horizontal="left" indent="1"/>
    </xf>
    <xf numFmtId="0" fontId="15" fillId="26" borderId="0" xfId="70" applyFont="1" applyFill="1" applyBorder="1" applyAlignment="1">
      <alignment horizontal="left"/>
    </xf>
    <xf numFmtId="0" fontId="6" fillId="0" borderId="0" xfId="70" applyBorder="1"/>
    <xf numFmtId="0" fontId="6" fillId="25" borderId="20" xfId="70" applyFill="1" applyBorder="1"/>
    <xf numFmtId="0" fontId="16" fillId="27" borderId="0" xfId="40" applyFont="1" applyFill="1" applyBorder="1" applyAlignment="1">
      <alignment horizontal="left"/>
    </xf>
    <xf numFmtId="0" fontId="20" fillId="25" borderId="0" xfId="70" applyFont="1" applyFill="1" applyBorder="1" applyAlignment="1">
      <alignment horizontal="left"/>
    </xf>
    <xf numFmtId="0" fontId="20" fillId="26" borderId="0" xfId="70" applyFont="1" applyFill="1" applyBorder="1" applyAlignment="1">
      <alignment horizontal="right"/>
    </xf>
    <xf numFmtId="167" fontId="87" fillId="26" borderId="0" xfId="40" applyNumberFormat="1" applyFont="1" applyFill="1" applyBorder="1" applyAlignment="1">
      <alignment horizontal="right" wrapText="1"/>
    </xf>
    <xf numFmtId="0" fontId="33" fillId="25" borderId="0" xfId="70" applyFont="1" applyFill="1" applyBorder="1"/>
    <xf numFmtId="0" fontId="0" fillId="26" borderId="0" xfId="0" applyFill="1"/>
    <xf numFmtId="0" fontId="18" fillId="30" borderId="54" xfId="52" applyFont="1" applyFill="1" applyBorder="1" applyAlignment="1">
      <alignment horizontal="center" vertical="center"/>
    </xf>
    <xf numFmtId="0" fontId="15" fillId="25" borderId="11" xfId="62" applyFont="1" applyFill="1" applyBorder="1" applyAlignment="1">
      <alignment horizontal="center"/>
    </xf>
    <xf numFmtId="0" fontId="16" fillId="25" borderId="0" xfId="62" applyFont="1" applyFill="1" applyBorder="1" applyAlignment="1">
      <alignment horizontal="left" indent="1"/>
    </xf>
    <xf numFmtId="0" fontId="74" fillId="25" borderId="0" xfId="62" applyFont="1" applyFill="1" applyBorder="1" applyAlignment="1">
      <alignment horizontal="left"/>
    </xf>
    <xf numFmtId="0" fontId="13" fillId="25" borderId="0" xfId="70" applyFont="1" applyFill="1" applyBorder="1" applyAlignment="1">
      <alignment horizontal="right"/>
    </xf>
    <xf numFmtId="0" fontId="49" fillId="25" borderId="0" xfId="70" applyFont="1" applyFill="1"/>
    <xf numFmtId="0" fontId="49" fillId="25" borderId="20" xfId="70" applyFont="1" applyFill="1" applyBorder="1"/>
    <xf numFmtId="1" fontId="87" fillId="26" borderId="0" xfId="70" applyNumberFormat="1" applyFont="1" applyFill="1" applyBorder="1" applyAlignment="1">
      <alignment horizontal="right"/>
    </xf>
    <xf numFmtId="0" fontId="49" fillId="25" borderId="0" xfId="70" applyFont="1" applyFill="1" applyBorder="1"/>
    <xf numFmtId="0" fontId="49" fillId="0" borderId="0" xfId="70" applyFont="1"/>
    <xf numFmtId="0" fontId="17" fillId="25" borderId="0" xfId="70" applyFont="1" applyFill="1"/>
    <xf numFmtId="0" fontId="17" fillId="25" borderId="20" xfId="70" applyFont="1" applyFill="1" applyBorder="1"/>
    <xf numFmtId="1" fontId="20" fillId="26" borderId="0" xfId="70" applyNumberFormat="1" applyFont="1" applyFill="1" applyBorder="1" applyAlignment="1">
      <alignment horizontal="right"/>
    </xf>
    <xf numFmtId="0" fontId="17" fillId="0" borderId="0" xfId="70" applyFont="1"/>
    <xf numFmtId="0" fontId="16" fillId="26" borderId="0" xfId="70" applyFont="1" applyFill="1" applyBorder="1" applyAlignment="1">
      <alignment horizontal="left"/>
    </xf>
    <xf numFmtId="0" fontId="51" fillId="25" borderId="0" xfId="70" applyFont="1" applyFill="1"/>
    <xf numFmtId="0" fontId="78" fillId="25" borderId="20" xfId="70" applyFont="1" applyFill="1" applyBorder="1"/>
    <xf numFmtId="0" fontId="83" fillId="25" borderId="0" xfId="70" applyFont="1" applyFill="1" applyBorder="1" applyAlignment="1">
      <alignment horizontal="left"/>
    </xf>
    <xf numFmtId="0" fontId="33" fillId="25" borderId="0" xfId="70" applyFont="1" applyFill="1"/>
    <xf numFmtId="0" fontId="85" fillId="25" borderId="20" xfId="70" applyFont="1" applyFill="1" applyBorder="1"/>
    <xf numFmtId="3" fontId="87" fillId="26" borderId="0" xfId="70" applyNumberFormat="1" applyFont="1" applyFill="1" applyBorder="1" applyAlignment="1">
      <alignment horizontal="right"/>
    </xf>
    <xf numFmtId="0" fontId="33" fillId="0" borderId="0" xfId="70" applyFont="1"/>
    <xf numFmtId="3" fontId="9" fillId="25" borderId="0" xfId="70" applyNumberFormat="1" applyFont="1" applyFill="1" applyBorder="1"/>
    <xf numFmtId="0" fontId="75" fillId="25" borderId="20" xfId="70" applyFont="1" applyFill="1" applyBorder="1"/>
    <xf numFmtId="0" fontId="33" fillId="25" borderId="0" xfId="70" applyFont="1" applyFill="1" applyBorder="1" applyAlignment="1"/>
    <xf numFmtId="0" fontId="51" fillId="25" borderId="0" xfId="70" applyFont="1" applyFill="1" applyBorder="1" applyAlignment="1"/>
    <xf numFmtId="0" fontId="6" fillId="26" borderId="20" xfId="70" applyFill="1" applyBorder="1"/>
    <xf numFmtId="0" fontId="52" fillId="26" borderId="0" xfId="70" applyFont="1" applyFill="1" applyBorder="1" applyAlignment="1"/>
    <xf numFmtId="0" fontId="33" fillId="26" borderId="0" xfId="70" applyFont="1" applyFill="1" applyBorder="1"/>
    <xf numFmtId="0" fontId="20" fillId="26" borderId="0" xfId="70" applyFont="1" applyFill="1" applyBorder="1" applyAlignment="1">
      <alignment horizontal="left" wrapText="1"/>
    </xf>
    <xf numFmtId="0" fontId="9" fillId="26" borderId="0" xfId="70" applyFont="1" applyFill="1" applyBorder="1"/>
    <xf numFmtId="0" fontId="51" fillId="26" borderId="0" xfId="70" applyFont="1" applyFill="1" applyBorder="1"/>
    <xf numFmtId="0" fontId="15" fillId="26" borderId="0" xfId="70" applyFont="1" applyFill="1" applyBorder="1" applyAlignment="1">
      <alignment horizontal="center"/>
    </xf>
    <xf numFmtId="0" fontId="15" fillId="26" borderId="0" xfId="70" applyFont="1" applyFill="1" applyBorder="1" applyAlignment="1"/>
    <xf numFmtId="0" fontId="22" fillId="26" borderId="0" xfId="70" applyFont="1" applyFill="1" applyBorder="1" applyAlignment="1">
      <alignment horizontal="left"/>
    </xf>
    <xf numFmtId="0" fontId="14" fillId="25" borderId="0" xfId="70" applyFont="1" applyFill="1"/>
    <xf numFmtId="0" fontId="14" fillId="26" borderId="20" xfId="70" applyFont="1" applyFill="1" applyBorder="1"/>
    <xf numFmtId="0" fontId="15" fillId="26" borderId="0" xfId="70" applyFont="1" applyFill="1" applyBorder="1" applyAlignment="1">
      <alignment horizontal="left" indent="1"/>
    </xf>
    <xf numFmtId="0" fontId="14" fillId="0" borderId="0" xfId="70" applyFont="1"/>
    <xf numFmtId="167" fontId="16" fillId="26" borderId="0" xfId="70" applyNumberFormat="1" applyFont="1" applyFill="1" applyBorder="1" applyAlignment="1">
      <alignment horizontal="center"/>
    </xf>
    <xf numFmtId="165" fontId="13" fillId="26" borderId="0" xfId="70" applyNumberFormat="1" applyFont="1" applyFill="1" applyBorder="1" applyAlignment="1">
      <alignment horizontal="center"/>
    </xf>
    <xf numFmtId="0" fontId="17" fillId="26" borderId="20" xfId="70" applyFont="1" applyFill="1" applyBorder="1"/>
    <xf numFmtId="0" fontId="16" fillId="26" borderId="20" xfId="70" applyFont="1" applyFill="1" applyBorder="1"/>
    <xf numFmtId="0" fontId="7" fillId="26" borderId="0" xfId="70" applyFont="1" applyFill="1" applyBorder="1" applyAlignment="1">
      <alignment horizontal="center" wrapText="1"/>
    </xf>
    <xf numFmtId="0" fontId="7" fillId="26" borderId="0" xfId="70" applyFont="1" applyFill="1" applyBorder="1"/>
    <xf numFmtId="0" fontId="13" fillId="26" borderId="0" xfId="70" applyFont="1" applyFill="1" applyBorder="1" applyAlignment="1">
      <alignment horizontal="left" indent="1"/>
    </xf>
    <xf numFmtId="0" fontId="7" fillId="26" borderId="20" xfId="70" applyFont="1" applyFill="1" applyBorder="1"/>
    <xf numFmtId="0" fontId="88" fillId="26" borderId="0" xfId="70" applyFont="1" applyFill="1" applyBorder="1" applyAlignment="1">
      <alignment horizontal="left"/>
    </xf>
    <xf numFmtId="0" fontId="13" fillId="25" borderId="23" xfId="70" applyFont="1" applyFill="1" applyBorder="1" applyAlignment="1">
      <alignment horizontal="left"/>
    </xf>
    <xf numFmtId="0" fontId="13" fillId="25" borderId="22" xfId="70" applyFont="1" applyFill="1" applyBorder="1" applyAlignment="1">
      <alignment horizontal="left"/>
    </xf>
    <xf numFmtId="0" fontId="9" fillId="25" borderId="0" xfId="70" applyFont="1" applyFill="1" applyBorder="1"/>
    <xf numFmtId="0" fontId="60" fillId="0" borderId="0" xfId="0" applyFont="1"/>
    <xf numFmtId="0" fontId="63" fillId="25" borderId="0" xfId="0" applyFont="1" applyFill="1" applyBorder="1"/>
    <xf numFmtId="0" fontId="0" fillId="25" borderId="21" xfId="0" applyFill="1" applyBorder="1"/>
    <xf numFmtId="0" fontId="9" fillId="25" borderId="19" xfId="0" applyFont="1" applyFill="1" applyBorder="1"/>
    <xf numFmtId="0" fontId="0" fillId="26" borderId="0" xfId="0" applyFill="1" applyBorder="1" applyAlignment="1">
      <alignment vertical="justify" wrapText="1"/>
    </xf>
    <xf numFmtId="0" fontId="49" fillId="25" borderId="0" xfId="0" applyFont="1" applyFill="1"/>
    <xf numFmtId="0" fontId="49" fillId="25" borderId="0" xfId="0" applyFont="1" applyFill="1" applyBorder="1"/>
    <xf numFmtId="0" fontId="49" fillId="0" borderId="0" xfId="0" applyFont="1"/>
    <xf numFmtId="2" fontId="20" fillId="26" borderId="0" xfId="0" applyNumberFormat="1" applyFont="1" applyFill="1" applyBorder="1" applyAlignment="1">
      <alignment horizontal="right"/>
    </xf>
    <xf numFmtId="0" fontId="0" fillId="0" borderId="0" xfId="0" applyAlignment="1"/>
    <xf numFmtId="0" fontId="20" fillId="26" borderId="0" xfId="0" applyFont="1" applyFill="1" applyBorder="1" applyAlignment="1">
      <alignment horizontal="right"/>
    </xf>
    <xf numFmtId="164" fontId="20"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7" fillId="25" borderId="0" xfId="0" applyNumberFormat="1" applyFont="1" applyFill="1" applyBorder="1" applyAlignment="1">
      <alignment horizontal="right"/>
    </xf>
    <xf numFmtId="164" fontId="87"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9" fillId="25" borderId="0" xfId="0" applyFont="1" applyFill="1" applyBorder="1" applyAlignment="1"/>
    <xf numFmtId="0" fontId="60" fillId="25" borderId="0" xfId="0" applyFont="1" applyFill="1" applyAlignment="1"/>
    <xf numFmtId="0" fontId="60" fillId="25" borderId="20" xfId="0" applyFont="1" applyFill="1" applyBorder="1" applyAlignment="1"/>
    <xf numFmtId="0" fontId="87" fillId="25" borderId="0" xfId="0" applyFont="1" applyFill="1" applyBorder="1" applyAlignment="1"/>
    <xf numFmtId="0" fontId="87" fillId="26" borderId="0" xfId="0" applyFont="1" applyFill="1" applyBorder="1" applyAlignment="1"/>
    <xf numFmtId="0" fontId="76" fillId="25" borderId="0" xfId="0" applyFont="1" applyFill="1" applyBorder="1" applyAlignment="1"/>
    <xf numFmtId="0" fontId="60" fillId="0" borderId="0" xfId="0" applyFont="1" applyAlignment="1"/>
    <xf numFmtId="0" fontId="63" fillId="25" borderId="0" xfId="0" applyFont="1" applyFill="1" applyBorder="1" applyAlignment="1"/>
    <xf numFmtId="0" fontId="0" fillId="26" borderId="20" xfId="0" applyFill="1" applyBorder="1" applyAlignment="1"/>
    <xf numFmtId="0" fontId="46" fillId="25" borderId="0" xfId="0" applyFont="1" applyFill="1" applyBorder="1" applyAlignment="1">
      <alignment vertical="top"/>
    </xf>
    <xf numFmtId="0" fontId="13" fillId="25" borderId="0" xfId="0" applyFont="1" applyFill="1" applyBorder="1"/>
    <xf numFmtId="0" fontId="103" fillId="26" borderId="16" xfId="0" applyFont="1" applyFill="1" applyBorder="1" applyAlignment="1">
      <alignment vertical="center"/>
    </xf>
    <xf numFmtId="0" fontId="103" fillId="26" borderId="17" xfId="0" applyFont="1" applyFill="1" applyBorder="1" applyAlignment="1">
      <alignment vertical="center"/>
    </xf>
    <xf numFmtId="0" fontId="13" fillId="26" borderId="0" xfId="0" applyFont="1" applyFill="1" applyBorder="1"/>
    <xf numFmtId="0" fontId="70" fillId="25" borderId="0" xfId="0" applyFont="1" applyFill="1" applyBorder="1" applyAlignment="1">
      <alignment vertical="center"/>
    </xf>
    <xf numFmtId="0" fontId="50" fillId="25" borderId="0" xfId="0" applyFont="1" applyFill="1" applyBorder="1"/>
    <xf numFmtId="0" fontId="25" fillId="25" borderId="0" xfId="0" applyFont="1" applyFill="1" applyBorder="1"/>
    <xf numFmtId="164" fontId="16" fillId="27" borderId="0" xfId="40" applyNumberFormat="1" applyFont="1" applyFill="1" applyBorder="1" applyAlignment="1">
      <alignment horizontal="center" wrapText="1"/>
    </xf>
    <xf numFmtId="49" fontId="46" fillId="24" borderId="0" xfId="40" applyNumberFormat="1" applyFont="1" applyFill="1" applyBorder="1" applyAlignment="1">
      <alignment horizontal="center" vertical="center" wrapText="1"/>
    </xf>
    <xf numFmtId="167" fontId="74" fillId="27" borderId="0" xfId="40" applyNumberFormat="1" applyFont="1" applyFill="1" applyBorder="1" applyAlignment="1">
      <alignment horizontal="right" wrapText="1" indent="1"/>
    </xf>
    <xf numFmtId="167" fontId="16" fillId="27" borderId="0" xfId="40" applyNumberFormat="1" applyFont="1" applyFill="1" applyBorder="1" applyAlignment="1">
      <alignment horizontal="right" wrapText="1" indent="1"/>
    </xf>
    <xf numFmtId="165" fontId="74" fillId="27" borderId="0" xfId="58" applyNumberFormat="1" applyFont="1" applyFill="1" applyBorder="1" applyAlignment="1">
      <alignment horizontal="right" wrapText="1" indent="1"/>
    </xf>
    <xf numFmtId="2" fontId="16" fillId="27" borderId="0" xfId="40" applyNumberFormat="1" applyFont="1" applyFill="1" applyBorder="1" applyAlignment="1">
      <alignment horizontal="right" wrapText="1" indent="1"/>
    </xf>
    <xf numFmtId="0" fontId="20" fillId="25" borderId="0" xfId="62" applyFont="1" applyFill="1" applyBorder="1" applyAlignment="1">
      <alignment horizontal="right"/>
    </xf>
    <xf numFmtId="0" fontId="6" fillId="25" borderId="0" xfId="62" applyFill="1" applyBorder="1" applyAlignment="1">
      <alignment vertical="top"/>
    </xf>
    <xf numFmtId="0" fontId="20" fillId="24" borderId="0" xfId="40" applyFont="1" applyFill="1" applyBorder="1" applyAlignment="1">
      <alignment vertical="top"/>
    </xf>
    <xf numFmtId="0" fontId="6" fillId="25" borderId="20" xfId="70" applyFill="1" applyBorder="1" applyAlignment="1">
      <alignment vertical="center"/>
    </xf>
    <xf numFmtId="0" fontId="15" fillId="25" borderId="0" xfId="70" applyFont="1" applyFill="1" applyBorder="1" applyAlignment="1">
      <alignment vertical="center"/>
    </xf>
    <xf numFmtId="0" fontId="15" fillId="25" borderId="0" xfId="62" applyFont="1" applyFill="1" applyBorder="1" applyAlignment="1">
      <alignment horizontal="left" indent="1"/>
    </xf>
    <xf numFmtId="167" fontId="16" fillId="27" borderId="0" xfId="40" applyNumberFormat="1" applyFont="1" applyFill="1" applyBorder="1" applyAlignment="1">
      <alignment horizontal="center" wrapText="1"/>
    </xf>
    <xf numFmtId="0" fontId="16" fillId="25" borderId="0" xfId="70" applyFont="1" applyFill="1" applyBorder="1" applyAlignment="1">
      <alignment horizontal="left"/>
    </xf>
    <xf numFmtId="0" fontId="6" fillId="26" borderId="0" xfId="70" applyFill="1"/>
    <xf numFmtId="0" fontId="20" fillId="25" borderId="0" xfId="70" applyFont="1" applyFill="1" applyBorder="1" applyAlignment="1">
      <alignment horizontal="right"/>
    </xf>
    <xf numFmtId="0" fontId="6" fillId="0" borderId="18" xfId="70" applyFill="1" applyBorder="1"/>
    <xf numFmtId="0" fontId="45" fillId="25" borderId="0" xfId="70" applyFont="1" applyFill="1" applyBorder="1" applyAlignment="1">
      <alignment horizontal="left"/>
    </xf>
    <xf numFmtId="0" fontId="6" fillId="0" borderId="0" xfId="70" applyAlignment="1">
      <alignment horizontal="center"/>
    </xf>
    <xf numFmtId="0" fontId="6" fillId="26" borderId="0" xfId="70" applyFill="1" applyBorder="1" applyAlignment="1">
      <alignment vertical="center"/>
    </xf>
    <xf numFmtId="3" fontId="16" fillId="25" borderId="0" xfId="70" applyNumberFormat="1" applyFont="1" applyFill="1" applyBorder="1" applyAlignment="1">
      <alignment horizontal="right"/>
    </xf>
    <xf numFmtId="0" fontId="7" fillId="25" borderId="0" xfId="70" applyFont="1" applyFill="1" applyAlignment="1">
      <alignment vertical="top"/>
    </xf>
    <xf numFmtId="0" fontId="7" fillId="25" borderId="20" xfId="70" applyFont="1" applyFill="1" applyBorder="1" applyAlignment="1">
      <alignment vertical="top"/>
    </xf>
    <xf numFmtId="0" fontId="7" fillId="0" borderId="0" xfId="70" applyFont="1" applyAlignment="1">
      <alignment vertical="top"/>
    </xf>
    <xf numFmtId="0" fontId="7" fillId="25" borderId="0" xfId="70" applyFont="1" applyFill="1" applyBorder="1" applyAlignment="1">
      <alignment horizontal="center"/>
    </xf>
    <xf numFmtId="0" fontId="9" fillId="25" borderId="0" xfId="70" applyFont="1" applyFill="1" applyBorder="1" applyAlignment="1">
      <alignment vertical="top"/>
    </xf>
    <xf numFmtId="0" fontId="18" fillId="29" borderId="20" xfId="70" applyFont="1" applyFill="1" applyBorder="1" applyAlignment="1">
      <alignment horizontal="center" vertical="center"/>
    </xf>
    <xf numFmtId="0" fontId="6" fillId="0" borderId="0" xfId="70" applyFill="1" applyAlignment="1">
      <alignment vertical="top"/>
    </xf>
    <xf numFmtId="0" fontId="6" fillId="0" borderId="0" xfId="70" applyFill="1" applyBorder="1" applyAlignment="1">
      <alignment vertical="top"/>
    </xf>
    <xf numFmtId="0" fontId="33" fillId="0" borderId="0" xfId="70" applyFont="1" applyFill="1" applyBorder="1"/>
    <xf numFmtId="0" fontId="9" fillId="0" borderId="0" xfId="70" applyFont="1" applyFill="1" applyBorder="1" applyAlignment="1">
      <alignment vertical="top"/>
    </xf>
    <xf numFmtId="0" fontId="97" fillId="35" borderId="0" xfId="68" applyFill="1" applyBorder="1" applyAlignment="1" applyProtection="1"/>
    <xf numFmtId="0" fontId="33" fillId="25" borderId="0" xfId="70" applyFont="1" applyFill="1" applyBorder="1" applyAlignment="1">
      <alignment vertical="top"/>
    </xf>
    <xf numFmtId="0" fontId="16" fillId="25" borderId="0" xfId="70" applyFont="1" applyFill="1" applyBorder="1" applyAlignment="1">
      <alignment vertical="top"/>
    </xf>
    <xf numFmtId="0" fontId="15" fillId="25" borderId="0" xfId="62" applyFont="1" applyFill="1" applyBorder="1" applyAlignment="1">
      <alignment horizontal="left" indent="1"/>
    </xf>
    <xf numFmtId="0" fontId="13" fillId="25" borderId="22" xfId="62" applyFont="1" applyFill="1" applyBorder="1" applyAlignment="1">
      <alignment horizontal="left"/>
    </xf>
    <xf numFmtId="0" fontId="53" fillId="25" borderId="19" xfId="0" applyFont="1" applyFill="1" applyBorder="1"/>
    <xf numFmtId="0" fontId="9" fillId="25" borderId="19" xfId="0" applyFont="1" applyFill="1" applyBorder="1" applyAlignment="1"/>
    <xf numFmtId="0" fontId="6" fillId="0" borderId="0" xfId="62" applyFill="1" applyBorder="1"/>
    <xf numFmtId="3" fontId="6" fillId="25" borderId="0" xfId="70" applyNumberFormat="1" applyFill="1"/>
    <xf numFmtId="0" fontId="15" fillId="25" borderId="18" xfId="70" applyFont="1" applyFill="1" applyBorder="1" applyAlignment="1"/>
    <xf numFmtId="167" fontId="71" fillId="26" borderId="0" xfId="62" applyNumberFormat="1" applyFont="1" applyFill="1" applyBorder="1" applyAlignment="1">
      <alignment horizontal="center"/>
    </xf>
    <xf numFmtId="167" fontId="16" fillId="26" borderId="0" xfId="62" applyNumberFormat="1" applyFont="1" applyFill="1" applyBorder="1" applyAlignment="1">
      <alignment horizontal="center"/>
    </xf>
    <xf numFmtId="164" fontId="55" fillId="26" borderId="0" xfId="40" applyNumberFormat="1" applyFont="1" applyFill="1" applyBorder="1" applyAlignment="1">
      <alignment horizontal="center" wrapText="1"/>
    </xf>
    <xf numFmtId="165" fontId="92" fillId="26" borderId="0" xfId="70" applyNumberFormat="1" applyFont="1" applyFill="1" applyBorder="1"/>
    <xf numFmtId="0" fontId="13" fillId="26" borderId="0" xfId="62" applyFont="1" applyFill="1" applyBorder="1" applyAlignment="1">
      <alignment horizontal="left" indent="1"/>
    </xf>
    <xf numFmtId="0" fontId="13" fillId="26" borderId="0" xfId="62" applyFont="1" applyFill="1" applyBorder="1" applyAlignment="1"/>
    <xf numFmtId="0" fontId="72" fillId="26" borderId="0" xfId="62" applyFont="1" applyFill="1" applyBorder="1" applyAlignment="1">
      <alignment horizontal="left" indent="1"/>
    </xf>
    <xf numFmtId="0" fontId="13" fillId="26" borderId="36" xfId="62" applyFont="1" applyFill="1" applyBorder="1" applyAlignment="1">
      <alignment horizontal="left" indent="1"/>
    </xf>
    <xf numFmtId="0" fontId="13" fillId="26" borderId="36" xfId="62" applyFont="1" applyFill="1" applyBorder="1" applyAlignment="1"/>
    <xf numFmtId="165" fontId="16" fillId="26" borderId="0" xfId="70" applyNumberFormat="1" applyFont="1" applyFill="1" applyBorder="1" applyAlignment="1">
      <alignment horizontal="center"/>
    </xf>
    <xf numFmtId="0" fontId="20" fillId="25" borderId="0" xfId="0" applyFont="1" applyFill="1" applyBorder="1" applyAlignment="1">
      <alignment horizontal="right"/>
    </xf>
    <xf numFmtId="0" fontId="15" fillId="25" borderId="11" xfId="0" applyFont="1" applyFill="1" applyBorder="1" applyAlignment="1">
      <alignment horizontal="center"/>
    </xf>
    <xf numFmtId="0" fontId="74" fillId="25" borderId="0" xfId="0" applyFont="1" applyFill="1" applyBorder="1" applyAlignment="1">
      <alignment horizontal="left"/>
    </xf>
    <xf numFmtId="0" fontId="20" fillId="25" borderId="0" xfId="0" applyFont="1" applyFill="1" applyBorder="1" applyAlignment="1">
      <alignment vertical="top"/>
    </xf>
    <xf numFmtId="0" fontId="9" fillId="25" borderId="0" xfId="0" applyFont="1" applyFill="1" applyBorder="1"/>
    <xf numFmtId="0" fontId="16" fillId="25" borderId="0" xfId="0" applyFont="1" applyFill="1" applyBorder="1" applyAlignment="1">
      <alignment horizontal="right"/>
    </xf>
    <xf numFmtId="0" fontId="13" fillId="25" borderId="0" xfId="70" applyFont="1" applyFill="1" applyBorder="1" applyAlignment="1">
      <alignment horizontal="left"/>
    </xf>
    <xf numFmtId="0" fontId="14" fillId="25" borderId="0" xfId="0" applyFont="1" applyFill="1" applyBorder="1"/>
    <xf numFmtId="0" fontId="6" fillId="25" borderId="19" xfId="70" applyFill="1" applyBorder="1"/>
    <xf numFmtId="0" fontId="79"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0" fillId="25" borderId="0" xfId="70" applyFont="1" applyFill="1"/>
    <xf numFmtId="0" fontId="60" fillId="25" borderId="0" xfId="70" applyFont="1" applyFill="1" applyBorder="1"/>
    <xf numFmtId="0" fontId="63" fillId="25" borderId="19" xfId="70" applyFont="1" applyFill="1" applyBorder="1"/>
    <xf numFmtId="0" fontId="60" fillId="0" borderId="0" xfId="70" applyFont="1"/>
    <xf numFmtId="0" fontId="61" fillId="0" borderId="0" xfId="70" applyFont="1"/>
    <xf numFmtId="0" fontId="61" fillId="25" borderId="0" xfId="70" applyFont="1" applyFill="1"/>
    <xf numFmtId="0" fontId="61" fillId="25" borderId="0" xfId="70" applyFont="1" applyFill="1" applyBorder="1"/>
    <xf numFmtId="0" fontId="67" fillId="25" borderId="19" xfId="70" applyFont="1" applyFill="1" applyBorder="1"/>
    <xf numFmtId="0" fontId="61" fillId="26" borderId="0" xfId="70" applyFont="1" applyFill="1"/>
    <xf numFmtId="0" fontId="9" fillId="25" borderId="0" xfId="70" applyFont="1" applyFill="1" applyBorder="1" applyAlignment="1">
      <alignment vertical="center"/>
    </xf>
    <xf numFmtId="0" fontId="6" fillId="0" borderId="0" xfId="70" applyBorder="1" applyAlignment="1">
      <alignment vertical="center"/>
    </xf>
    <xf numFmtId="0" fontId="18" fillId="30" borderId="19" xfId="70" applyFont="1" applyFill="1" applyBorder="1" applyAlignment="1">
      <alignment horizontal="center" vertical="center"/>
    </xf>
    <xf numFmtId="3" fontId="7" fillId="25" borderId="22" xfId="70" applyNumberFormat="1" applyFont="1" applyFill="1" applyBorder="1" applyAlignment="1">
      <alignment horizontal="center"/>
    </xf>
    <xf numFmtId="0" fontId="7" fillId="25" borderId="22" xfId="70" applyFont="1" applyFill="1" applyBorder="1" applyAlignment="1">
      <alignment horizontal="center"/>
    </xf>
    <xf numFmtId="3" fontId="7" fillId="25" borderId="0" xfId="70" applyNumberFormat="1" applyFont="1" applyFill="1" applyBorder="1" applyAlignment="1">
      <alignment horizontal="center"/>
    </xf>
    <xf numFmtId="0" fontId="19" fillId="26" borderId="16" xfId="70" applyFont="1" applyFill="1" applyBorder="1" applyAlignment="1">
      <alignment vertical="center"/>
    </xf>
    <xf numFmtId="0" fontId="55" fillId="26" borderId="16" xfId="70" applyFont="1" applyFill="1" applyBorder="1" applyAlignment="1">
      <alignment horizontal="center" vertical="center"/>
    </xf>
    <xf numFmtId="0" fontId="55" fillId="26" borderId="17" xfId="70" applyFont="1" applyFill="1" applyBorder="1" applyAlignment="1">
      <alignment horizontal="center" vertical="center"/>
    </xf>
    <xf numFmtId="0" fontId="19" fillId="25" borderId="0" xfId="70" applyFont="1" applyFill="1" applyBorder="1" applyAlignment="1">
      <alignment vertical="center"/>
    </xf>
    <xf numFmtId="0" fontId="55" fillId="25" borderId="0" xfId="70" applyFont="1" applyFill="1" applyBorder="1" applyAlignment="1">
      <alignment horizontal="center" vertical="center"/>
    </xf>
    <xf numFmtId="0" fontId="75" fillId="25" borderId="0" xfId="70" applyFont="1" applyFill="1"/>
    <xf numFmtId="0" fontId="75" fillId="0" borderId="0" xfId="70" applyFont="1" applyFill="1"/>
    <xf numFmtId="165" fontId="77" fillId="26" borderId="0" xfId="70" applyNumberFormat="1" applyFont="1" applyFill="1" applyBorder="1" applyAlignment="1">
      <alignment horizontal="right" vertical="center"/>
    </xf>
    <xf numFmtId="165" fontId="16" fillId="26" borderId="0" xfId="70" applyNumberFormat="1" applyFont="1" applyFill="1" applyBorder="1" applyAlignment="1">
      <alignment horizontal="right" vertical="center"/>
    </xf>
    <xf numFmtId="165" fontId="7" fillId="25" borderId="0" xfId="70" applyNumberFormat="1" applyFont="1" applyFill="1" applyBorder="1" applyAlignment="1">
      <alignment horizontal="right" vertical="center"/>
    </xf>
    <xf numFmtId="0" fontId="74" fillId="25" borderId="0" xfId="70" applyFont="1" applyFill="1" applyBorder="1" applyAlignment="1">
      <alignment horizontal="center" vertical="center"/>
    </xf>
    <xf numFmtId="165" fontId="77" fillId="25" borderId="0" xfId="70" applyNumberFormat="1" applyFont="1" applyFill="1" applyBorder="1" applyAlignment="1">
      <alignment horizontal="center" vertical="center"/>
    </xf>
    <xf numFmtId="165" fontId="74" fillId="26" borderId="0" xfId="70" applyNumberFormat="1" applyFont="1" applyFill="1" applyBorder="1" applyAlignment="1">
      <alignment horizontal="right" vertical="center" wrapText="1"/>
    </xf>
    <xf numFmtId="0" fontId="78" fillId="25" borderId="0" xfId="70" applyFont="1" applyFill="1" applyAlignment="1">
      <alignment vertical="center"/>
    </xf>
    <xf numFmtId="0" fontId="78" fillId="25" borderId="20" xfId="70" applyFont="1" applyFill="1" applyBorder="1" applyAlignment="1">
      <alignment vertical="center"/>
    </xf>
    <xf numFmtId="0" fontId="78" fillId="0" borderId="0" xfId="70" applyFont="1" applyFill="1" applyBorder="1" applyAlignment="1">
      <alignment vertical="center"/>
    </xf>
    <xf numFmtId="165" fontId="74" fillId="26" borderId="0" xfId="70" applyNumberFormat="1" applyFont="1" applyFill="1" applyBorder="1" applyAlignment="1">
      <alignment horizontal="right" vertical="center"/>
    </xf>
    <xf numFmtId="0" fontId="78" fillId="0" borderId="0" xfId="70" applyFont="1" applyFill="1" applyAlignment="1">
      <alignment vertical="center"/>
    </xf>
    <xf numFmtId="49" fontId="16" fillId="25" borderId="0" xfId="70" applyNumberFormat="1" applyFont="1" applyFill="1" applyBorder="1" applyAlignment="1">
      <alignment horizontal="left" indent="1"/>
    </xf>
    <xf numFmtId="165" fontId="7" fillId="25" borderId="0" xfId="70" applyNumberFormat="1" applyFont="1" applyFill="1" applyBorder="1" applyAlignment="1">
      <alignment horizontal="center" vertical="center"/>
    </xf>
    <xf numFmtId="49" fontId="77" fillId="25" borderId="0" xfId="70" applyNumberFormat="1" applyFont="1" applyFill="1" applyBorder="1" applyAlignment="1">
      <alignment horizontal="left" indent="1"/>
    </xf>
    <xf numFmtId="0" fontId="28" fillId="25" borderId="0" xfId="70" applyFont="1" applyFill="1"/>
    <xf numFmtId="0" fontId="28" fillId="25" borderId="20" xfId="70" applyFont="1" applyFill="1" applyBorder="1"/>
    <xf numFmtId="49" fontId="15" fillId="25" borderId="0" xfId="70" applyNumberFormat="1" applyFont="1" applyFill="1" applyBorder="1" applyAlignment="1">
      <alignment horizontal="left" indent="1"/>
    </xf>
    <xf numFmtId="0" fontId="28" fillId="0" borderId="0" xfId="70" applyFont="1" applyFill="1"/>
    <xf numFmtId="0" fontId="74" fillId="25" borderId="0" xfId="70" applyFont="1" applyFill="1"/>
    <xf numFmtId="0" fontId="74" fillId="25" borderId="20" xfId="70" applyFont="1" applyFill="1" applyBorder="1"/>
    <xf numFmtId="49" fontId="74" fillId="25" borderId="0" xfId="70" applyNumberFormat="1" applyFont="1" applyFill="1" applyBorder="1" applyAlignment="1">
      <alignment horizontal="left" indent="1"/>
    </xf>
    <xf numFmtId="0" fontId="74" fillId="0" borderId="0" xfId="70" applyFont="1" applyFill="1"/>
    <xf numFmtId="0" fontId="60" fillId="25" borderId="20" xfId="70" applyFont="1" applyFill="1" applyBorder="1"/>
    <xf numFmtId="0" fontId="59" fillId="25" borderId="0" xfId="70" applyFont="1" applyFill="1" applyBorder="1" applyAlignment="1">
      <alignment horizontal="left"/>
    </xf>
    <xf numFmtId="0" fontId="59" fillId="25" borderId="0" xfId="70" applyFont="1" applyFill="1" applyBorder="1" applyAlignment="1">
      <alignment horizontal="justify" vertical="center"/>
    </xf>
    <xf numFmtId="165" fontId="59" fillId="25" borderId="0" xfId="70" applyNumberFormat="1" applyFont="1" applyFill="1" applyBorder="1" applyAlignment="1">
      <alignment horizontal="center" vertical="center"/>
    </xf>
    <xf numFmtId="165" fontId="59" fillId="25" borderId="0" xfId="70" applyNumberFormat="1" applyFont="1" applyFill="1" applyBorder="1" applyAlignment="1">
      <alignment horizontal="right" vertical="center" wrapText="1"/>
    </xf>
    <xf numFmtId="0" fontId="18" fillId="30" borderId="20" xfId="70" applyFont="1" applyFill="1" applyBorder="1" applyAlignment="1">
      <alignment horizontal="center" vertical="center"/>
    </xf>
    <xf numFmtId="49" fontId="7" fillId="25" borderId="0" xfId="70" applyNumberFormat="1" applyFont="1" applyFill="1" applyBorder="1" applyAlignment="1">
      <alignment horizontal="center"/>
    </xf>
    <xf numFmtId="49" fontId="16" fillId="25" borderId="0" xfId="70" applyNumberFormat="1" applyFont="1" applyFill="1" applyBorder="1" applyAlignment="1">
      <alignment horizontal="center"/>
    </xf>
    <xf numFmtId="0" fontId="16" fillId="25" borderId="0" xfId="70" applyNumberFormat="1" applyFont="1" applyFill="1" applyBorder="1" applyAlignment="1">
      <alignment horizontal="center"/>
    </xf>
    <xf numFmtId="3" fontId="6" fillId="0" borderId="0" xfId="70" applyNumberFormat="1" applyAlignment="1">
      <alignment horizontal="center"/>
    </xf>
    <xf numFmtId="0" fontId="74" fillId="25" borderId="0" xfId="70" applyFont="1" applyFill="1" applyBorder="1" applyAlignment="1">
      <alignment horizontal="left"/>
    </xf>
    <xf numFmtId="0" fontId="34" fillId="25" borderId="0" xfId="70" applyFont="1" applyFill="1" applyAlignment="1">
      <alignment vertical="center"/>
    </xf>
    <xf numFmtId="0" fontId="34" fillId="25" borderId="20" xfId="70" applyFont="1" applyFill="1" applyBorder="1" applyAlignment="1">
      <alignment vertical="center"/>
    </xf>
    <xf numFmtId="0" fontId="74" fillId="25" borderId="0" xfId="70" applyFont="1" applyFill="1" applyBorder="1" applyAlignment="1">
      <alignment horizontal="left" vertical="center"/>
    </xf>
    <xf numFmtId="0" fontId="83" fillId="25" borderId="0" xfId="70" applyFont="1" applyFill="1" applyBorder="1" applyAlignment="1">
      <alignment horizontal="left" vertical="center"/>
    </xf>
    <xf numFmtId="0" fontId="34" fillId="0" borderId="0" xfId="70" applyFont="1" applyAlignment="1">
      <alignment vertical="center"/>
    </xf>
    <xf numFmtId="0" fontId="34" fillId="26" borderId="0" xfId="70" applyFont="1" applyFill="1" applyBorder="1" applyAlignment="1">
      <alignment vertical="center"/>
    </xf>
    <xf numFmtId="0" fontId="36" fillId="26" borderId="0" xfId="70" applyFont="1" applyFill="1" applyBorder="1" applyAlignment="1">
      <alignment vertical="center"/>
    </xf>
    <xf numFmtId="0" fontId="34" fillId="0" borderId="0" xfId="70" applyFont="1" applyBorder="1" applyAlignment="1">
      <alignment vertical="center"/>
    </xf>
    <xf numFmtId="164" fontId="6" fillId="26" borderId="0" xfId="70" applyNumberFormat="1" applyFill="1" applyBorder="1"/>
    <xf numFmtId="0" fontId="17" fillId="25" borderId="0" xfId="70" applyFont="1" applyFill="1" applyBorder="1" applyAlignment="1">
      <alignment vertical="center"/>
    </xf>
    <xf numFmtId="0" fontId="8" fillId="25" borderId="0" xfId="70" applyFont="1" applyFill="1" applyBorder="1" applyAlignment="1">
      <alignment vertical="center"/>
    </xf>
    <xf numFmtId="0" fontId="34" fillId="25" borderId="20" xfId="70" applyFont="1" applyFill="1" applyBorder="1"/>
    <xf numFmtId="0" fontId="36" fillId="25" borderId="0" xfId="70" applyFont="1" applyFill="1" applyBorder="1"/>
    <xf numFmtId="3" fontId="16" fillId="25" borderId="0" xfId="70" applyNumberFormat="1" applyFont="1" applyFill="1" applyBorder="1"/>
    <xf numFmtId="0" fontId="13" fillId="25" borderId="0" xfId="70" applyFont="1" applyFill="1" applyAlignment="1"/>
    <xf numFmtId="0" fontId="13" fillId="25" borderId="20" xfId="70" applyFont="1" applyFill="1" applyBorder="1" applyAlignment="1"/>
    <xf numFmtId="0" fontId="13" fillId="0" borderId="0" xfId="70" applyFont="1" applyAlignment="1"/>
    <xf numFmtId="3" fontId="7" fillId="25" borderId="0" xfId="70" applyNumberFormat="1" applyFont="1" applyFill="1" applyBorder="1"/>
    <xf numFmtId="0" fontId="6" fillId="0" borderId="20" xfId="70" applyBorder="1"/>
    <xf numFmtId="0" fontId="20" fillId="25" borderId="0" xfId="70" applyFont="1" applyFill="1" applyBorder="1" applyAlignment="1">
      <alignment vertical="center"/>
    </xf>
    <xf numFmtId="0" fontId="16" fillId="25" borderId="0" xfId="70" applyFont="1" applyFill="1" applyBorder="1" applyAlignment="1">
      <alignment horizontal="left" vertical="center"/>
    </xf>
    <xf numFmtId="0" fontId="18" fillId="38" borderId="20" xfId="70" applyFont="1" applyFill="1" applyBorder="1" applyAlignment="1">
      <alignment horizontal="center" vertical="center"/>
    </xf>
    <xf numFmtId="0" fontId="15" fillId="24" borderId="0" xfId="40" applyFont="1" applyFill="1" applyBorder="1" applyAlignment="1">
      <alignment horizontal="left" indent="2"/>
    </xf>
    <xf numFmtId="0" fontId="15" fillId="25" borderId="18" xfId="70" applyFont="1" applyFill="1" applyBorder="1" applyAlignment="1">
      <alignment horizontal="right"/>
    </xf>
    <xf numFmtId="0" fontId="33" fillId="24" borderId="0" xfId="40" applyFont="1" applyFill="1" applyBorder="1" applyAlignment="1">
      <alignment horizontal="left" vertical="top" wrapText="1"/>
    </xf>
    <xf numFmtId="3" fontId="83" fillId="26" borderId="0" xfId="70" applyNumberFormat="1" applyFont="1" applyFill="1" applyBorder="1" applyAlignment="1">
      <alignment horizontal="left"/>
    </xf>
    <xf numFmtId="49" fontId="16" fillId="25" borderId="0" xfId="70" applyNumberFormat="1" applyFont="1" applyFill="1" applyBorder="1" applyAlignment="1">
      <alignment horizontal="left"/>
    </xf>
    <xf numFmtId="3" fontId="6" fillId="0" borderId="0" xfId="70" applyNumberFormat="1" applyFill="1" applyAlignment="1">
      <alignment horizontal="center"/>
    </xf>
    <xf numFmtId="3" fontId="15" fillId="26" borderId="0" xfId="40" applyNumberFormat="1" applyFont="1" applyFill="1" applyBorder="1" applyAlignment="1">
      <alignment horizontal="right" wrapText="1"/>
    </xf>
    <xf numFmtId="3" fontId="13" fillId="26" borderId="10" xfId="70" applyNumberFormat="1" applyFont="1" applyFill="1" applyBorder="1" applyAlignment="1">
      <alignment horizontal="center"/>
    </xf>
    <xf numFmtId="3" fontId="6" fillId="26" borderId="0" xfId="70" applyNumberFormat="1" applyFill="1" applyBorder="1" applyAlignment="1">
      <alignment horizontal="center"/>
    </xf>
    <xf numFmtId="164" fontId="74" fillId="26" borderId="0" xfId="40" applyNumberFormat="1" applyFont="1" applyFill="1" applyBorder="1" applyAlignment="1">
      <alignment horizontal="right" indent="1"/>
    </xf>
    <xf numFmtId="0" fontId="75" fillId="26" borderId="0" xfId="70" applyFont="1" applyFill="1"/>
    <xf numFmtId="165" fontId="75" fillId="26" borderId="0" xfId="70" applyNumberFormat="1" applyFont="1" applyFill="1" applyBorder="1" applyAlignment="1">
      <alignment horizontal="center" vertical="center"/>
    </xf>
    <xf numFmtId="165" fontId="6" fillId="26" borderId="0" xfId="70" applyNumberFormat="1" applyFont="1" applyFill="1" applyBorder="1" applyAlignment="1">
      <alignment horizontal="center" vertical="center"/>
    </xf>
    <xf numFmtId="0" fontId="78" fillId="26" borderId="0" xfId="70" applyFont="1" applyFill="1" applyAlignment="1">
      <alignment vertical="center"/>
    </xf>
    <xf numFmtId="165" fontId="28" fillId="26" borderId="0" xfId="70" applyNumberFormat="1" applyFont="1" applyFill="1" applyBorder="1" applyAlignment="1">
      <alignment horizontal="center" vertical="center"/>
    </xf>
    <xf numFmtId="165" fontId="74" fillId="26" borderId="0" xfId="70" applyNumberFormat="1" applyFont="1" applyFill="1" applyBorder="1" applyAlignment="1">
      <alignment horizontal="center" vertical="center"/>
    </xf>
    <xf numFmtId="0" fontId="16" fillId="26" borderId="0" xfId="70" applyNumberFormat="1" applyFont="1" applyFill="1" applyBorder="1" applyAlignment="1">
      <alignment horizontal="right"/>
    </xf>
    <xf numFmtId="164" fontId="6" fillId="0" borderId="0" xfId="70" applyNumberFormat="1"/>
    <xf numFmtId="0" fontId="15" fillId="25" borderId="59" xfId="62" applyFont="1" applyFill="1" applyBorder="1" applyAlignment="1">
      <alignment horizontal="center"/>
    </xf>
    <xf numFmtId="0" fontId="16" fillId="25" borderId="0" xfId="0" applyFont="1" applyFill="1" applyBorder="1" applyAlignment="1">
      <alignment horizontal="left"/>
    </xf>
    <xf numFmtId="0" fontId="20" fillId="25" borderId="0" xfId="0" applyFont="1" applyFill="1" applyBorder="1" applyAlignment="1">
      <alignment horizontal="right"/>
    </xf>
    <xf numFmtId="0" fontId="15" fillId="25" borderId="11" xfId="0" applyFont="1" applyFill="1" applyBorder="1" applyAlignment="1">
      <alignment horizontal="center"/>
    </xf>
    <xf numFmtId="0" fontId="9" fillId="25" borderId="0" xfId="0" applyFont="1" applyFill="1" applyBorder="1"/>
    <xf numFmtId="0" fontId="14" fillId="25" borderId="0" xfId="0" applyFont="1" applyFill="1" applyBorder="1"/>
    <xf numFmtId="0" fontId="28" fillId="26" borderId="0" xfId="62" applyFont="1" applyFill="1" applyBorder="1"/>
    <xf numFmtId="3" fontId="16" fillId="26" borderId="0" xfId="62" applyNumberFormat="1" applyFont="1" applyFill="1" applyBorder="1" applyAlignment="1">
      <alignment horizontal="right" indent="2"/>
    </xf>
    <xf numFmtId="0" fontId="60" fillId="26" borderId="0" xfId="62" applyFont="1" applyFill="1" applyBorder="1" applyAlignment="1"/>
    <xf numFmtId="0" fontId="17" fillId="26" borderId="0" xfId="62" applyFont="1" applyFill="1" applyBorder="1"/>
    <xf numFmtId="0" fontId="16" fillId="26" borderId="0" xfId="0" applyFont="1" applyFill="1" applyBorder="1" applyAlignment="1">
      <alignment horizontal="left"/>
    </xf>
    <xf numFmtId="0" fontId="20" fillId="26" borderId="0" xfId="70" applyFont="1" applyFill="1" applyBorder="1" applyAlignment="1">
      <alignment horizontal="left"/>
    </xf>
    <xf numFmtId="0" fontId="74" fillId="25" borderId="0" xfId="70" applyFont="1" applyFill="1" applyBorder="1" applyAlignment="1"/>
    <xf numFmtId="167" fontId="34" fillId="0" borderId="0" xfId="70" applyNumberFormat="1" applyFont="1" applyBorder="1" applyAlignment="1">
      <alignment vertical="center"/>
    </xf>
    <xf numFmtId="0" fontId="74" fillId="25" borderId="20" xfId="70" applyFont="1" applyFill="1" applyBorder="1" applyAlignment="1">
      <alignment horizontal="left" indent="1"/>
    </xf>
    <xf numFmtId="0" fontId="6" fillId="44" borderId="0" xfId="70" applyFill="1" applyBorder="1"/>
    <xf numFmtId="0" fontId="16" fillId="44" borderId="0" xfId="70" applyFont="1" applyFill="1" applyBorder="1"/>
    <xf numFmtId="164" fontId="16" fillId="45" borderId="0" xfId="40" applyNumberFormat="1" applyFont="1" applyFill="1" applyBorder="1" applyAlignment="1">
      <alignment horizontal="center" wrapText="1"/>
    </xf>
    <xf numFmtId="0" fontId="9" fillId="44" borderId="0" xfId="70" applyFont="1" applyFill="1" applyBorder="1"/>
    <xf numFmtId="0" fontId="6" fillId="35" borderId="0" xfId="70" applyFill="1" applyBorder="1"/>
    <xf numFmtId="164" fontId="6" fillId="35" borderId="0" xfId="70" applyNumberFormat="1" applyFill="1" applyBorder="1"/>
    <xf numFmtId="0" fontId="20" fillId="35" borderId="0" xfId="70" applyFont="1" applyFill="1" applyBorder="1" applyAlignment="1">
      <alignment horizontal="right"/>
    </xf>
    <xf numFmtId="0" fontId="9"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6" fillId="0" borderId="0" xfId="70" applyFill="1" applyAlignment="1">
      <alignment vertical="center"/>
    </xf>
    <xf numFmtId="0" fontId="6" fillId="0" borderId="20" xfId="70" applyFill="1" applyBorder="1" applyAlignment="1">
      <alignment vertical="center"/>
    </xf>
    <xf numFmtId="0" fontId="6" fillId="0" borderId="0" xfId="70" applyFill="1" applyBorder="1" applyAlignment="1">
      <alignment vertical="center"/>
    </xf>
    <xf numFmtId="0" fontId="107" fillId="0" borderId="0" xfId="70" applyFont="1" applyFill="1" applyBorder="1" applyAlignment="1">
      <alignment vertical="center"/>
    </xf>
    <xf numFmtId="0" fontId="6" fillId="26" borderId="0" xfId="70" applyFill="1" applyAlignment="1">
      <alignment vertical="center"/>
    </xf>
    <xf numFmtId="0" fontId="15" fillId="26" borderId="11" xfId="62" applyFont="1" applyFill="1" applyBorder="1" applyAlignment="1">
      <alignment horizontal="center" vertical="center"/>
    </xf>
    <xf numFmtId="0" fontId="34"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4" fillId="26" borderId="0" xfId="59" applyNumberFormat="1" applyFont="1" applyFill="1" applyBorder="1" applyAlignment="1">
      <alignment horizontal="right"/>
    </xf>
    <xf numFmtId="167" fontId="16" fillId="26" borderId="0" xfId="59" applyNumberFormat="1" applyFont="1" applyFill="1" applyBorder="1" applyAlignment="1">
      <alignment horizontal="right"/>
    </xf>
    <xf numFmtId="167" fontId="16" fillId="26" borderId="0" xfId="59" applyNumberFormat="1" applyFont="1" applyFill="1" applyBorder="1" applyAlignment="1">
      <alignment horizontal="right" indent="1"/>
    </xf>
    <xf numFmtId="0" fontId="15" fillId="25" borderId="11" xfId="70" applyFont="1" applyFill="1" applyBorder="1" applyAlignment="1">
      <alignment horizontal="center"/>
    </xf>
    <xf numFmtId="2" fontId="13" fillId="26" borderId="0" xfId="62" applyNumberFormat="1" applyFont="1" applyFill="1" applyBorder="1" applyAlignment="1">
      <alignment horizontal="left" indent="1"/>
    </xf>
    <xf numFmtId="0" fontId="20" fillId="25" borderId="0" xfId="70" applyFont="1" applyFill="1" applyBorder="1" applyAlignment="1">
      <alignment horizontal="right"/>
    </xf>
    <xf numFmtId="0" fontId="6" fillId="25" borderId="20" xfId="70" applyFill="1" applyBorder="1" applyAlignment="1"/>
    <xf numFmtId="0" fontId="16" fillId="24" borderId="0" xfId="61" applyFont="1" applyFill="1" applyBorder="1" applyAlignment="1">
      <alignment horizontal="left"/>
    </xf>
    <xf numFmtId="0" fontId="98" fillId="27" borderId="0" xfId="61" applyFont="1" applyFill="1" applyBorder="1" applyAlignment="1">
      <alignment horizontal="left"/>
    </xf>
    <xf numFmtId="0" fontId="16" fillId="24" borderId="0" xfId="61" applyFont="1" applyFill="1" applyBorder="1" applyAlignment="1"/>
    <xf numFmtId="0" fontId="15" fillId="24" borderId="0" xfId="40" applyFont="1" applyFill="1" applyBorder="1" applyAlignment="1" applyProtection="1">
      <alignment horizontal="left" indent="1"/>
    </xf>
    <xf numFmtId="0" fontId="20" fillId="24" borderId="0" xfId="40" applyFont="1" applyFill="1" applyBorder="1" applyAlignment="1" applyProtection="1">
      <alignment horizontal="left" indent="1"/>
    </xf>
    <xf numFmtId="168" fontId="16" fillId="24" borderId="0" xfId="40" applyNumberFormat="1" applyFont="1" applyFill="1" applyBorder="1" applyAlignment="1" applyProtection="1">
      <alignment horizontal="right" wrapText="1"/>
    </xf>
    <xf numFmtId="0" fontId="15" fillId="24" borderId="0" xfId="40" applyFont="1" applyFill="1" applyBorder="1" applyProtection="1"/>
    <xf numFmtId="0" fontId="16" fillId="24" borderId="0" xfId="40" applyFont="1" applyFill="1" applyBorder="1" applyProtection="1"/>
    <xf numFmtId="0" fontId="74" fillId="24" borderId="0" xfId="40" applyFont="1" applyFill="1" applyBorder="1" applyProtection="1"/>
    <xf numFmtId="0" fontId="15" fillId="24" borderId="0" xfId="40" applyFont="1" applyFill="1" applyBorder="1" applyAlignment="1" applyProtection="1">
      <alignment horizontal="left"/>
    </xf>
    <xf numFmtId="0" fontId="74" fillId="44" borderId="0" xfId="70" applyFont="1" applyFill="1" applyBorder="1" applyAlignment="1">
      <alignment horizontal="right"/>
    </xf>
    <xf numFmtId="167" fontId="74" fillId="25" borderId="0" xfId="59" applyNumberFormat="1" applyFont="1" applyFill="1" applyBorder="1" applyAlignment="1">
      <alignment horizontal="right" indent="1"/>
    </xf>
    <xf numFmtId="170" fontId="15" fillId="25" borderId="11" xfId="70" applyNumberFormat="1" applyFont="1" applyFill="1" applyBorder="1" applyAlignment="1">
      <alignment horizontal="center"/>
    </xf>
    <xf numFmtId="171" fontId="20" fillId="26" borderId="0" xfId="40" applyNumberFormat="1" applyFont="1" applyFill="1" applyBorder="1" applyAlignment="1">
      <alignment horizontal="right" wrapText="1"/>
    </xf>
    <xf numFmtId="171" fontId="20" fillId="25" borderId="0" xfId="40" applyNumberFormat="1" applyFont="1" applyFill="1" applyBorder="1" applyAlignment="1">
      <alignment horizontal="right" wrapText="1"/>
    </xf>
    <xf numFmtId="0" fontId="15" fillId="25" borderId="11" xfId="70" applyFont="1" applyFill="1" applyBorder="1" applyAlignment="1" applyProtection="1">
      <alignment horizontal="center"/>
    </xf>
    <xf numFmtId="0" fontId="15" fillId="25" borderId="12" xfId="70" applyFont="1" applyFill="1" applyBorder="1" applyAlignment="1" applyProtection="1">
      <alignment horizontal="center"/>
    </xf>
    <xf numFmtId="165" fontId="16" fillId="27" borderId="0" xfId="40" applyNumberFormat="1" applyFont="1" applyFill="1" applyBorder="1" applyAlignment="1">
      <alignment horizontal="right" wrapText="1" indent="1"/>
    </xf>
    <xf numFmtId="0" fontId="51" fillId="25" borderId="0" xfId="70" applyFont="1" applyFill="1" applyAlignment="1"/>
    <xf numFmtId="0" fontId="51" fillId="0" borderId="0" xfId="70" applyFont="1" applyBorder="1" applyAlignment="1"/>
    <xf numFmtId="0" fontId="9" fillId="25" borderId="0" xfId="70" applyFont="1" applyFill="1" applyBorder="1" applyAlignment="1"/>
    <xf numFmtId="0" fontId="51" fillId="0" borderId="0" xfId="70" applyFont="1" applyAlignment="1"/>
    <xf numFmtId="167" fontId="7" fillId="26" borderId="0" xfId="70" applyNumberFormat="1" applyFont="1" applyFill="1" applyBorder="1" applyAlignment="1">
      <alignment horizontal="right" indent="3"/>
    </xf>
    <xf numFmtId="167" fontId="98" fillId="26" borderId="0" xfId="70" applyNumberFormat="1" applyFont="1" applyFill="1" applyBorder="1" applyAlignment="1">
      <alignment horizontal="right" indent="3"/>
    </xf>
    <xf numFmtId="0" fontId="113" fillId="25" borderId="0" xfId="70" applyFont="1" applyFill="1" applyBorder="1" applyAlignment="1">
      <alignment horizontal="left" vertical="center"/>
    </xf>
    <xf numFmtId="0" fontId="0" fillId="25" borderId="22" xfId="51" applyFont="1" applyFill="1" applyBorder="1"/>
    <xf numFmtId="3" fontId="34" fillId="0" borderId="0" xfId="70" applyNumberFormat="1" applyFont="1" applyBorder="1" applyAlignment="1">
      <alignment vertical="center"/>
    </xf>
    <xf numFmtId="165" fontId="34" fillId="0" borderId="0" xfId="70" applyNumberFormat="1" applyFont="1" applyBorder="1" applyAlignment="1">
      <alignment vertical="center"/>
    </xf>
    <xf numFmtId="0" fontId="16" fillId="0" borderId="0" xfId="0" applyFont="1" applyAlignment="1">
      <alignment readingOrder="2"/>
    </xf>
    <xf numFmtId="0" fontId="16" fillId="24" borderId="0" xfId="40" applyFont="1" applyFill="1" applyBorder="1"/>
    <xf numFmtId="0" fontId="16" fillId="36" borderId="0" xfId="62" applyFont="1" applyFill="1" applyAlignment="1">
      <alignment vertical="center" wrapText="1"/>
    </xf>
    <xf numFmtId="0" fontId="94" fillId="38" borderId="0" xfId="62" applyFont="1" applyFill="1" applyBorder="1" applyAlignment="1">
      <alignment vertical="center"/>
    </xf>
    <xf numFmtId="0" fontId="7" fillId="36" borderId="0" xfId="62" applyFont="1" applyFill="1" applyAlignment="1">
      <alignment horizontal="left" vertical="center"/>
    </xf>
    <xf numFmtId="0" fontId="14" fillId="36" borderId="0" xfId="62" applyFont="1" applyFill="1" applyBorder="1" applyAlignment="1">
      <alignment horizontal="right" vertical="top" wrapText="1"/>
    </xf>
    <xf numFmtId="0" fontId="13" fillId="32" borderId="0" xfId="62" applyFont="1" applyFill="1" applyBorder="1" applyAlignment="1">
      <alignment horizontal="right"/>
    </xf>
    <xf numFmtId="0" fontId="14" fillId="36" borderId="38" xfId="62" applyFont="1" applyFill="1" applyBorder="1" applyAlignment="1">
      <alignment horizontal="right" vertical="top" wrapText="1"/>
    </xf>
    <xf numFmtId="0" fontId="15" fillId="36" borderId="0" xfId="62" applyFont="1" applyFill="1" applyBorder="1" applyAlignment="1">
      <alignment horizontal="right" vertical="center"/>
    </xf>
    <xf numFmtId="0" fontId="16" fillId="36" borderId="0" xfId="62" applyFont="1" applyFill="1" applyBorder="1" applyAlignment="1">
      <alignment horizontal="right" vertical="center" wrapText="1"/>
    </xf>
    <xf numFmtId="0" fontId="15" fillId="36" borderId="0" xfId="62" applyFont="1" applyFill="1" applyBorder="1" applyAlignment="1">
      <alignment horizontal="right" vertical="center" wrapText="1"/>
    </xf>
    <xf numFmtId="0" fontId="16" fillId="36" borderId="0" xfId="62" applyFont="1" applyFill="1" applyBorder="1" applyAlignment="1">
      <alignment horizontal="right" vertical="top" wrapText="1"/>
    </xf>
    <xf numFmtId="0" fontId="16" fillId="36" borderId="0" xfId="62" applyFont="1" applyFill="1" applyBorder="1" applyAlignment="1">
      <alignment horizontal="right" vertical="center"/>
    </xf>
    <xf numFmtId="0" fontId="16" fillId="36" borderId="0" xfId="62" applyFont="1" applyFill="1" applyBorder="1" applyAlignment="1">
      <alignment horizontal="right"/>
    </xf>
    <xf numFmtId="0" fontId="16" fillId="36" borderId="0" xfId="62" applyFont="1" applyFill="1" applyBorder="1" applyAlignment="1">
      <alignment horizontal="right" wrapText="1"/>
    </xf>
    <xf numFmtId="0" fontId="16" fillId="36" borderId="38" xfId="62" applyFont="1" applyFill="1" applyBorder="1" applyAlignment="1">
      <alignment horizontal="right"/>
    </xf>
    <xf numFmtId="0" fontId="6" fillId="36" borderId="0" xfId="62" applyFill="1" applyBorder="1" applyAlignment="1">
      <alignment horizontal="right" vertical="center"/>
    </xf>
    <xf numFmtId="0" fontId="6" fillId="36" borderId="0" xfId="62" applyFill="1" applyBorder="1" applyAlignment="1">
      <alignment horizontal="right"/>
    </xf>
    <xf numFmtId="0" fontId="15" fillId="0" borderId="11" xfId="0" applyFont="1" applyFill="1" applyBorder="1" applyAlignment="1">
      <alignment horizontal="center"/>
    </xf>
    <xf numFmtId="164" fontId="6" fillId="0" borderId="0" xfId="70" applyNumberFormat="1" applyFill="1"/>
    <xf numFmtId="165" fontId="6" fillId="0" borderId="0" xfId="70" applyNumberFormat="1" applyFill="1" applyAlignment="1">
      <alignment vertical="center"/>
    </xf>
    <xf numFmtId="0" fontId="60" fillId="0" borderId="0" xfId="70" applyFont="1" applyFill="1"/>
    <xf numFmtId="166" fontId="6" fillId="0" borderId="0" xfId="70" applyNumberFormat="1" applyFill="1"/>
    <xf numFmtId="0" fontId="20" fillId="24" borderId="19" xfId="61" applyFont="1" applyFill="1" applyBorder="1" applyAlignment="1">
      <alignment horizontal="left" wrapText="1"/>
    </xf>
    <xf numFmtId="0" fontId="15" fillId="26" borderId="12" xfId="70" applyFont="1" applyFill="1" applyBorder="1" applyAlignment="1">
      <alignment horizontal="center"/>
    </xf>
    <xf numFmtId="0" fontId="15" fillId="25" borderId="12" xfId="51" applyFont="1" applyFill="1" applyBorder="1" applyAlignment="1">
      <alignment horizontal="center" vertical="center"/>
    </xf>
    <xf numFmtId="0" fontId="6" fillId="26" borderId="0" xfId="52" applyFill="1" applyBorder="1"/>
    <xf numFmtId="0" fontId="15" fillId="25" borderId="0" xfId="52" applyFont="1" applyFill="1" applyBorder="1" applyAlignment="1">
      <alignment horizontal="left"/>
    </xf>
    <xf numFmtId="0" fontId="99" fillId="25" borderId="0" xfId="52" applyFont="1" applyFill="1" applyBorder="1" applyAlignment="1">
      <alignment horizontal="left"/>
    </xf>
    <xf numFmtId="0" fontId="15" fillId="25" borderId="0" xfId="51" applyFont="1" applyFill="1" applyBorder="1" applyAlignment="1">
      <alignment horizontal="right"/>
    </xf>
    <xf numFmtId="0" fontId="0" fillId="26" borderId="22" xfId="51" applyFont="1" applyFill="1" applyBorder="1"/>
    <xf numFmtId="0" fontId="13" fillId="25" borderId="22" xfId="51" applyFont="1" applyFill="1" applyBorder="1" applyAlignment="1">
      <alignment horizontal="left"/>
    </xf>
    <xf numFmtId="0" fontId="45" fillId="25" borderId="22" xfId="51" applyFont="1" applyFill="1" applyBorder="1" applyAlignment="1">
      <alignment horizontal="left"/>
    </xf>
    <xf numFmtId="0" fontId="0" fillId="0" borderId="22" xfId="51" applyFont="1" applyBorder="1"/>
    <xf numFmtId="0" fontId="20" fillId="0" borderId="0" xfId="51" applyFont="1" applyBorder="1" applyAlignment="1">
      <alignment vertical="top"/>
    </xf>
    <xf numFmtId="0" fontId="9" fillId="25" borderId="0" xfId="51" applyFont="1" applyFill="1" applyBorder="1"/>
    <xf numFmtId="0" fontId="15" fillId="25" borderId="11" xfId="51" applyFont="1" applyFill="1" applyBorder="1" applyAlignment="1">
      <alignment horizontal="center" vertical="center"/>
    </xf>
    <xf numFmtId="0" fontId="15" fillId="25" borderId="0" xfId="51" applyFont="1" applyFill="1" applyBorder="1" applyAlignment="1">
      <alignment horizontal="center" vertical="center"/>
    </xf>
    <xf numFmtId="49" fontId="15" fillId="25" borderId="0" xfId="51" applyNumberFormat="1" applyFont="1" applyFill="1" applyBorder="1" applyAlignment="1">
      <alignment horizontal="center" vertical="center" wrapText="1"/>
    </xf>
    <xf numFmtId="0" fontId="13" fillId="26" borderId="0" xfId="51" applyFont="1" applyFill="1" applyBorder="1" applyAlignment="1">
      <alignment horizontal="center"/>
    </xf>
    <xf numFmtId="0" fontId="20" fillId="25" borderId="0" xfId="51" applyFont="1" applyFill="1" applyBorder="1" applyAlignment="1">
      <alignment horizontal="center"/>
    </xf>
    <xf numFmtId="1" fontId="20" fillId="25" borderId="10" xfId="51" applyNumberFormat="1" applyFont="1" applyFill="1" applyBorder="1" applyAlignment="1">
      <alignment horizontal="center"/>
    </xf>
    <xf numFmtId="3" fontId="20" fillId="24" borderId="0" xfId="61" applyNumberFormat="1" applyFont="1" applyFill="1" applyBorder="1" applyAlignment="1">
      <alignment horizontal="center" wrapText="1"/>
    </xf>
    <xf numFmtId="0" fontId="13" fillId="25" borderId="19" xfId="51" applyFont="1" applyFill="1" applyBorder="1" applyAlignment="1">
      <alignment horizontal="center"/>
    </xf>
    <xf numFmtId="0" fontId="13" fillId="25" borderId="0" xfId="51" applyFont="1" applyFill="1" applyAlignment="1">
      <alignment horizontal="center"/>
    </xf>
    <xf numFmtId="0" fontId="13" fillId="0" borderId="0" xfId="51" applyFont="1" applyAlignment="1">
      <alignment horizontal="center"/>
    </xf>
    <xf numFmtId="165" fontId="16" fillId="27" borderId="0" xfId="61" applyNumberFormat="1" applyFont="1" applyFill="1" applyBorder="1" applyAlignment="1">
      <alignment horizontal="center" wrapText="1"/>
    </xf>
    <xf numFmtId="165" fontId="15" fillId="27" borderId="0" xfId="61" applyNumberFormat="1" applyFont="1" applyFill="1" applyBorder="1" applyAlignment="1">
      <alignment horizontal="center" wrapText="1"/>
    </xf>
    <xf numFmtId="0" fontId="15" fillId="40" borderId="0" xfId="61" applyFont="1" applyFill="1" applyBorder="1" applyAlignment="1">
      <alignment horizontal="left"/>
    </xf>
    <xf numFmtId="167" fontId="12" fillId="35" borderId="0" xfId="70" applyNumberFormat="1" applyFont="1" applyFill="1" applyBorder="1" applyAlignment="1">
      <alignment horizontal="right" indent="3"/>
    </xf>
    <xf numFmtId="4" fontId="15"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4" fillId="27" borderId="0" xfId="61" applyNumberFormat="1" applyFont="1" applyFill="1" applyBorder="1" applyAlignment="1">
      <alignment horizontal="center" wrapText="1"/>
    </xf>
    <xf numFmtId="165" fontId="60" fillId="0" borderId="0" xfId="70" applyNumberFormat="1" applyFont="1" applyFill="1"/>
    <xf numFmtId="0" fontId="15" fillId="25" borderId="52" xfId="70" applyFont="1" applyFill="1" applyBorder="1" applyAlignment="1">
      <alignment horizontal="center"/>
    </xf>
    <xf numFmtId="0" fontId="15" fillId="25" borderId="11" xfId="70" applyFont="1" applyFill="1" applyBorder="1" applyAlignment="1">
      <alignment horizontal="center"/>
    </xf>
    <xf numFmtId="0" fontId="45" fillId="0" borderId="0" xfId="70" applyFont="1" applyProtection="1">
      <protection locked="0"/>
    </xf>
    <xf numFmtId="0" fontId="12" fillId="24" borderId="0" xfId="66" applyFont="1" applyFill="1" applyBorder="1" applyAlignment="1">
      <alignment horizontal="left" vertical="center"/>
    </xf>
    <xf numFmtId="0" fontId="47" fillId="25" borderId="0" xfId="63" applyFont="1" applyFill="1" applyBorder="1" applyAlignment="1">
      <alignment horizontal="left" vertical="center" wrapText="1"/>
    </xf>
    <xf numFmtId="0" fontId="16" fillId="25" borderId="0" xfId="70" applyFont="1" applyFill="1" applyBorder="1" applyAlignment="1">
      <alignment vertical="center"/>
    </xf>
    <xf numFmtId="4" fontId="7" fillId="25" borderId="0" xfId="63" applyNumberFormat="1" applyFont="1" applyFill="1" applyBorder="1" applyAlignment="1">
      <alignment horizontal="left" vertical="center" wrapText="1"/>
    </xf>
    <xf numFmtId="0" fontId="7" fillId="26" borderId="0" xfId="70" applyFont="1" applyFill="1" applyBorder="1" applyAlignment="1">
      <alignment vertical="center" wrapText="1"/>
    </xf>
    <xf numFmtId="0" fontId="7" fillId="25" borderId="0" xfId="70" applyFont="1" applyFill="1" applyBorder="1" applyAlignment="1">
      <alignment vertical="center" wrapText="1"/>
    </xf>
    <xf numFmtId="0" fontId="45" fillId="25" borderId="0" xfId="70" applyFont="1" applyFill="1" applyAlignment="1">
      <alignment vertical="center"/>
    </xf>
    <xf numFmtId="0" fontId="45" fillId="25" borderId="20" xfId="70" applyFont="1" applyFill="1" applyBorder="1" applyAlignment="1">
      <alignment vertical="center"/>
    </xf>
    <xf numFmtId="0" fontId="12" fillId="25" borderId="0" xfId="63" applyFont="1" applyFill="1" applyBorder="1" applyAlignment="1">
      <alignment horizontal="left" vertical="center" wrapText="1"/>
    </xf>
    <xf numFmtId="0" fontId="45" fillId="0" borderId="0" xfId="70" applyFont="1" applyAlignment="1">
      <alignment vertical="center"/>
    </xf>
    <xf numFmtId="0" fontId="12" fillId="24" borderId="0" xfId="40" applyFont="1" applyFill="1" applyBorder="1" applyAlignment="1">
      <alignment horizontal="left" vertical="center"/>
    </xf>
    <xf numFmtId="0" fontId="7" fillId="25" borderId="0" xfId="70" applyFont="1" applyFill="1" applyAlignment="1">
      <alignment vertical="center"/>
    </xf>
    <xf numFmtId="0" fontId="7" fillId="25" borderId="20" xfId="70" applyFont="1" applyFill="1" applyBorder="1" applyAlignment="1">
      <alignment vertical="center"/>
    </xf>
    <xf numFmtId="0" fontId="7" fillId="25" borderId="0" xfId="70" applyFont="1" applyFill="1" applyBorder="1" applyAlignment="1">
      <alignment vertical="center"/>
    </xf>
    <xf numFmtId="0" fontId="7" fillId="0" borderId="0" xfId="70" applyFont="1" applyAlignment="1">
      <alignment vertical="center"/>
    </xf>
    <xf numFmtId="0" fontId="12" fillId="27" borderId="0" xfId="40" applyFont="1" applyFill="1" applyBorder="1" applyAlignment="1">
      <alignment vertical="center"/>
    </xf>
    <xf numFmtId="4" fontId="7" fillId="26" borderId="0" xfId="63" applyNumberFormat="1" applyFont="1" applyFill="1" applyBorder="1" applyAlignment="1">
      <alignment horizontal="left" vertical="center" wrapText="1"/>
    </xf>
    <xf numFmtId="0" fontId="12" fillId="27" borderId="0" xfId="66" applyFont="1" applyFill="1" applyBorder="1" applyAlignment="1">
      <alignment horizontal="left" vertical="center"/>
    </xf>
    <xf numFmtId="0" fontId="7" fillId="26" borderId="0" xfId="70" applyFont="1" applyFill="1" applyAlignment="1">
      <alignment vertical="center" wrapText="1"/>
    </xf>
    <xf numFmtId="0" fontId="7" fillId="26" borderId="0" xfId="63" applyFont="1" applyFill="1" applyBorder="1" applyAlignment="1">
      <alignment horizontal="left" vertical="center" wrapText="1"/>
    </xf>
    <xf numFmtId="0" fontId="7" fillId="26" borderId="0" xfId="70" quotePrefix="1" applyFont="1" applyFill="1" applyBorder="1" applyAlignment="1">
      <alignment vertical="center" wrapText="1"/>
    </xf>
    <xf numFmtId="0" fontId="7" fillId="25" borderId="0" xfId="70" quotePrefix="1" applyFont="1" applyFill="1" applyBorder="1" applyAlignment="1">
      <alignment vertical="center" wrapText="1"/>
    </xf>
    <xf numFmtId="0" fontId="16" fillId="40" borderId="0" xfId="61" applyFont="1" applyFill="1" applyBorder="1" applyAlignment="1">
      <alignment horizontal="left" indent="1"/>
    </xf>
    <xf numFmtId="3" fontId="20" fillId="40" borderId="0" xfId="61" applyNumberFormat="1" applyFont="1" applyFill="1" applyBorder="1" applyAlignment="1">
      <alignment horizontal="center" wrapText="1"/>
    </xf>
    <xf numFmtId="0" fontId="16" fillId="40" borderId="0" xfId="61" applyFont="1" applyFill="1" applyBorder="1" applyAlignment="1"/>
    <xf numFmtId="1" fontId="49" fillId="0" borderId="0" xfId="70" applyNumberFormat="1" applyFont="1"/>
    <xf numFmtId="0" fontId="45" fillId="25" borderId="0" xfId="70" applyFont="1" applyFill="1" applyProtection="1">
      <protection locked="0"/>
    </xf>
    <xf numFmtId="0" fontId="15" fillId="26" borderId="62" xfId="70" applyFont="1" applyFill="1" applyBorder="1" applyAlignment="1"/>
    <xf numFmtId="0" fontId="6" fillId="26" borderId="0" xfId="62" applyFill="1"/>
    <xf numFmtId="0" fontId="49" fillId="26" borderId="0" xfId="62" applyFont="1" applyFill="1"/>
    <xf numFmtId="0" fontId="45" fillId="25" borderId="19" xfId="70" applyFont="1" applyFill="1" applyBorder="1" applyProtection="1">
      <protection locked="0"/>
    </xf>
    <xf numFmtId="0" fontId="45" fillId="25" borderId="0" xfId="70" applyFont="1" applyFill="1" applyBorder="1" applyProtection="1">
      <protection locked="0"/>
    </xf>
    <xf numFmtId="0" fontId="20" fillId="24" borderId="0" xfId="40" applyFont="1" applyFill="1" applyBorder="1" applyProtection="1">
      <protection locked="0"/>
    </xf>
    <xf numFmtId="0" fontId="16" fillId="24" borderId="0" xfId="40" applyFont="1" applyFill="1" applyBorder="1" applyProtection="1">
      <protection locked="0"/>
    </xf>
    <xf numFmtId="167" fontId="16" fillId="25" borderId="0" xfId="70" applyNumberFormat="1" applyFont="1" applyFill="1" applyBorder="1" applyAlignment="1" applyProtection="1">
      <alignment horizontal="right"/>
      <protection locked="0"/>
    </xf>
    <xf numFmtId="0" fontId="10" fillId="25" borderId="0" xfId="70" applyFont="1" applyFill="1" applyBorder="1" applyProtection="1">
      <protection locked="0"/>
    </xf>
    <xf numFmtId="0" fontId="13" fillId="25" borderId="0" xfId="0" applyFont="1" applyFill="1" applyBorder="1" applyAlignment="1">
      <alignment horizontal="left" vertical="center"/>
    </xf>
    <xf numFmtId="49" fontId="54" fillId="37" borderId="0" xfId="40" applyNumberFormat="1" applyFont="1" applyFill="1" applyBorder="1" applyAlignment="1">
      <alignment horizontal="center" vertical="center" readingOrder="1"/>
    </xf>
    <xf numFmtId="2" fontId="46" fillId="26" borderId="0" xfId="70" applyNumberFormat="1" applyFont="1" applyFill="1" applyBorder="1" applyAlignment="1">
      <alignment horizontal="center"/>
    </xf>
    <xf numFmtId="0" fontId="15" fillId="25" borderId="0" xfId="0" applyFont="1" applyFill="1" applyBorder="1" applyAlignment="1">
      <alignment horizontal="center"/>
    </xf>
    <xf numFmtId="0" fontId="15" fillId="25" borderId="0" xfId="0" applyFont="1" applyFill="1" applyBorder="1" applyAlignment="1">
      <alignment horizontal="center"/>
    </xf>
    <xf numFmtId="3" fontId="17" fillId="0" borderId="0" xfId="70" applyNumberFormat="1" applyFont="1"/>
    <xf numFmtId="0" fontId="84" fillId="26" borderId="0" xfId="62" applyFont="1" applyFill="1" applyBorder="1" applyAlignment="1">
      <alignment horizontal="center" vertical="center"/>
    </xf>
    <xf numFmtId="1" fontId="74" fillId="25" borderId="0" xfId="62" applyNumberFormat="1" applyFont="1" applyFill="1" applyBorder="1" applyAlignment="1">
      <alignment horizontal="right"/>
    </xf>
    <xf numFmtId="3" fontId="74" fillId="25" borderId="0" xfId="62" applyNumberFormat="1" applyFont="1" applyFill="1" applyBorder="1" applyAlignment="1">
      <alignment horizontal="right"/>
    </xf>
    <xf numFmtId="0" fontId="49" fillId="0" borderId="0" xfId="62" applyFont="1" applyFill="1" applyBorder="1"/>
    <xf numFmtId="0" fontId="60" fillId="0" borderId="0" xfId="62" applyFont="1" applyFill="1" applyBorder="1" applyAlignment="1"/>
    <xf numFmtId="0" fontId="49" fillId="26" borderId="0" xfId="62" applyFont="1" applyFill="1" applyBorder="1"/>
    <xf numFmtId="0" fontId="15" fillId="26" borderId="0" xfId="62" applyFont="1" applyFill="1" applyBorder="1" applyAlignment="1">
      <alignment horizontal="left" indent="1"/>
    </xf>
    <xf numFmtId="0" fontId="6" fillId="26" borderId="0" xfId="62" applyFill="1" applyBorder="1"/>
    <xf numFmtId="0" fontId="74" fillId="26" borderId="0" xfId="62" applyFont="1" applyFill="1" applyBorder="1" applyAlignment="1">
      <alignment horizontal="left"/>
    </xf>
    <xf numFmtId="3" fontId="44" fillId="26" borderId="0" xfId="62" applyNumberFormat="1" applyFont="1" applyFill="1" applyBorder="1" applyAlignment="1">
      <alignment horizontal="right"/>
    </xf>
    <xf numFmtId="0" fontId="33" fillId="26" borderId="0" xfId="40" applyFont="1" applyFill="1" applyBorder="1"/>
    <xf numFmtId="0" fontId="20" fillId="26" borderId="0" xfId="62" applyFont="1" applyFill="1" applyBorder="1" applyAlignment="1">
      <alignment horizontal="justify" wrapText="1"/>
    </xf>
    <xf numFmtId="0" fontId="63" fillId="26" borderId="0" xfId="62" applyFont="1" applyFill="1" applyBorder="1" applyAlignment="1">
      <alignment horizontal="left" vertical="center" indent="1"/>
    </xf>
    <xf numFmtId="0" fontId="61" fillId="26" borderId="0" xfId="62" applyFont="1" applyFill="1" applyBorder="1" applyAlignment="1">
      <alignment vertical="center"/>
    </xf>
    <xf numFmtId="0" fontId="60" fillId="26" borderId="0" xfId="62" applyFont="1" applyFill="1" applyBorder="1" applyAlignment="1">
      <alignment vertical="center"/>
    </xf>
    <xf numFmtId="1" fontId="15" fillId="26" borderId="0" xfId="40" applyNumberFormat="1" applyFont="1" applyFill="1" applyBorder="1" applyAlignment="1">
      <alignment horizontal="center" wrapText="1"/>
    </xf>
    <xf numFmtId="164" fontId="15" fillId="26" borderId="0" xfId="40" applyNumberFormat="1" applyFont="1" applyFill="1" applyBorder="1" applyAlignment="1">
      <alignment horizontal="right" wrapText="1" indent="2"/>
    </xf>
    <xf numFmtId="0" fontId="60" fillId="26" borderId="0" xfId="62" applyFont="1" applyFill="1" applyBorder="1"/>
    <xf numFmtId="1" fontId="74" fillId="25" borderId="0" xfId="62" applyNumberFormat="1" applyFont="1" applyFill="1" applyBorder="1" applyAlignment="1">
      <alignment horizontal="center"/>
    </xf>
    <xf numFmtId="3" fontId="74" fillId="25" borderId="0" xfId="62" applyNumberFormat="1" applyFont="1" applyFill="1" applyBorder="1" applyAlignment="1">
      <alignment horizontal="center"/>
    </xf>
    <xf numFmtId="3" fontId="15" fillId="25" borderId="0" xfId="62" applyNumberFormat="1" applyFont="1" applyFill="1" applyBorder="1" applyAlignment="1">
      <alignment horizontal="center"/>
    </xf>
    <xf numFmtId="0" fontId="15" fillId="26" borderId="0" xfId="0" applyFont="1" applyFill="1" applyBorder="1" applyAlignment="1">
      <alignment horizontal="center"/>
    </xf>
    <xf numFmtId="1" fontId="74" fillId="26" borderId="0" xfId="62" applyNumberFormat="1" applyFont="1" applyFill="1" applyBorder="1" applyAlignment="1">
      <alignment horizontal="right"/>
    </xf>
    <xf numFmtId="3" fontId="15" fillId="26" borderId="0" xfId="62" applyNumberFormat="1" applyFont="1" applyFill="1" applyBorder="1" applyAlignment="1">
      <alignment horizontal="right" indent="2"/>
    </xf>
    <xf numFmtId="3" fontId="74" fillId="26" borderId="0" xfId="62" applyNumberFormat="1" applyFont="1" applyFill="1" applyBorder="1" applyAlignment="1">
      <alignment horizontal="right"/>
    </xf>
    <xf numFmtId="3" fontId="15" fillId="26" borderId="0" xfId="62" applyNumberFormat="1" applyFont="1" applyFill="1" applyBorder="1" applyAlignment="1">
      <alignment horizontal="right"/>
    </xf>
    <xf numFmtId="1" fontId="15" fillId="26" borderId="63" xfId="0" applyNumberFormat="1" applyFont="1" applyFill="1" applyBorder="1" applyAlignment="1"/>
    <xf numFmtId="1" fontId="74" fillId="26" borderId="0" xfId="62" applyNumberFormat="1" applyFont="1" applyFill="1" applyBorder="1" applyAlignment="1"/>
    <xf numFmtId="3" fontId="74" fillId="26" borderId="0" xfId="62" applyNumberFormat="1" applyFont="1" applyFill="1" applyBorder="1" applyAlignment="1"/>
    <xf numFmtId="1" fontId="15" fillId="26" borderId="63" xfId="0" applyNumberFormat="1" applyFont="1" applyFill="1" applyBorder="1" applyAlignment="1">
      <alignment horizontal="center"/>
    </xf>
    <xf numFmtId="1" fontId="74" fillId="26" borderId="0" xfId="62" applyNumberFormat="1" applyFont="1" applyFill="1" applyBorder="1" applyAlignment="1">
      <alignment horizontal="center"/>
    </xf>
    <xf numFmtId="3" fontId="15" fillId="26" borderId="0" xfId="62" applyNumberFormat="1" applyFont="1" applyFill="1" applyBorder="1" applyAlignment="1">
      <alignment horizontal="center"/>
    </xf>
    <xf numFmtId="3" fontId="74" fillId="26" borderId="0" xfId="62" applyNumberFormat="1" applyFont="1" applyFill="1" applyBorder="1" applyAlignment="1">
      <alignment horizontal="center"/>
    </xf>
    <xf numFmtId="1" fontId="15" fillId="25" borderId="63" xfId="0" applyNumberFormat="1" applyFont="1" applyFill="1" applyBorder="1" applyAlignment="1">
      <alignment horizontal="center"/>
    </xf>
    <xf numFmtId="3" fontId="74" fillId="25" borderId="0" xfId="62" applyNumberFormat="1" applyFont="1" applyFill="1" applyBorder="1" applyAlignment="1"/>
    <xf numFmtId="1" fontId="15" fillId="25" borderId="63" xfId="0" applyNumberFormat="1" applyFont="1" applyFill="1" applyBorder="1" applyAlignment="1">
      <alignment horizontal="right"/>
    </xf>
    <xf numFmtId="0" fontId="15" fillId="25" borderId="0" xfId="0" applyFont="1" applyFill="1" applyBorder="1" applyAlignment="1">
      <alignment horizontal="right"/>
    </xf>
    <xf numFmtId="3" fontId="7" fillId="26" borderId="0" xfId="70" applyNumberFormat="1" applyFont="1" applyFill="1" applyBorder="1"/>
    <xf numFmtId="0" fontId="80" fillId="26" borderId="0" xfId="70" applyFont="1" applyFill="1" applyBorder="1" applyAlignment="1">
      <alignment horizontal="left" vertical="center"/>
    </xf>
    <xf numFmtId="3" fontId="16" fillId="26" borderId="0" xfId="70" applyNumberFormat="1" applyFont="1" applyFill="1" applyBorder="1" applyAlignment="1">
      <alignment horizontal="right"/>
    </xf>
    <xf numFmtId="0" fontId="20" fillId="25" borderId="64" xfId="62" applyFont="1" applyFill="1" applyBorder="1" applyAlignment="1">
      <alignment vertical="top"/>
    </xf>
    <xf numFmtId="0" fontId="79" fillId="26" borderId="65" xfId="0" applyFont="1" applyFill="1" applyBorder="1" applyAlignment="1">
      <alignment horizontal="left" vertical="center" wrapText="1"/>
    </xf>
    <xf numFmtId="0" fontId="79" fillId="26" borderId="0" xfId="0" applyFont="1" applyFill="1" applyBorder="1" applyAlignment="1">
      <alignment horizontal="left" vertical="center" wrapText="1"/>
    </xf>
    <xf numFmtId="1" fontId="15" fillId="26" borderId="63" xfId="0" applyNumberFormat="1" applyFont="1" applyFill="1" applyBorder="1" applyAlignment="1">
      <alignment horizontal="right"/>
    </xf>
    <xf numFmtId="0" fontId="15" fillId="26" borderId="0" xfId="0" applyFont="1" applyFill="1" applyBorder="1" applyAlignment="1">
      <alignment horizontal="right"/>
    </xf>
    <xf numFmtId="0" fontId="87" fillId="26" borderId="0" xfId="62" applyFont="1" applyFill="1" applyAlignment="1">
      <alignment horizontal="center"/>
    </xf>
    <xf numFmtId="0" fontId="74"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6" fillId="25" borderId="0" xfId="62" applyNumberFormat="1" applyFont="1" applyFill="1" applyBorder="1" applyAlignment="1">
      <alignment horizontal="center"/>
    </xf>
    <xf numFmtId="3" fontId="16" fillId="25" borderId="0" xfId="62" applyNumberFormat="1" applyFont="1" applyFill="1" applyBorder="1" applyAlignment="1">
      <alignment horizontal="right"/>
    </xf>
    <xf numFmtId="3" fontId="16" fillId="26" borderId="0" xfId="62" applyNumberFormat="1" applyFont="1" applyFill="1" applyBorder="1" applyAlignment="1"/>
    <xf numFmtId="3" fontId="16" fillId="26" borderId="0" xfId="62" applyNumberFormat="1" applyFont="1" applyFill="1" applyBorder="1" applyAlignment="1">
      <alignment horizontal="center"/>
    </xf>
    <xf numFmtId="3" fontId="16" fillId="26" borderId="0" xfId="62" applyNumberFormat="1" applyFont="1" applyFill="1" applyBorder="1" applyAlignment="1">
      <alignment horizontal="right"/>
    </xf>
    <xf numFmtId="3" fontId="16" fillId="25" borderId="0" xfId="62" applyNumberFormat="1" applyFont="1" applyFill="1" applyBorder="1" applyAlignment="1"/>
    <xf numFmtId="165" fontId="6" fillId="0" borderId="0" xfId="70" applyNumberFormat="1" applyFill="1"/>
    <xf numFmtId="0" fontId="15" fillId="26" borderId="11" xfId="0" applyFont="1" applyFill="1" applyBorder="1" applyAlignment="1">
      <alignment horizontal="center"/>
    </xf>
    <xf numFmtId="0" fontId="74" fillId="25" borderId="0" xfId="70" applyFont="1" applyFill="1" applyBorder="1" applyAlignment="1">
      <alignment horizontal="left"/>
    </xf>
    <xf numFmtId="0" fontId="16" fillId="25" borderId="0" xfId="70" applyNumberFormat="1" applyFont="1" applyFill="1" applyBorder="1" applyAlignment="1">
      <alignment horizontal="right"/>
    </xf>
    <xf numFmtId="0" fontId="15" fillId="25" borderId="0" xfId="70" applyFont="1" applyFill="1" applyBorder="1" applyAlignment="1">
      <alignment horizontal="left"/>
    </xf>
    <xf numFmtId="0" fontId="13" fillId="25" borderId="23" xfId="70" applyFont="1" applyFill="1" applyBorder="1" applyAlignment="1">
      <alignment horizontal="left"/>
    </xf>
    <xf numFmtId="0" fontId="13" fillId="25" borderId="22" xfId="70" applyFont="1" applyFill="1" applyBorder="1" applyAlignment="1">
      <alignment horizontal="left"/>
    </xf>
    <xf numFmtId="0" fontId="6" fillId="26" borderId="0" xfId="62" applyFill="1" applyBorder="1" applyAlignment="1">
      <alignment vertical="center"/>
    </xf>
    <xf numFmtId="0" fontId="6" fillId="25" borderId="19" xfId="62" applyFill="1" applyBorder="1" applyAlignment="1">
      <alignment vertical="center"/>
    </xf>
    <xf numFmtId="0" fontId="6" fillId="0" borderId="0" xfId="62" applyFill="1" applyBorder="1" applyAlignment="1">
      <alignment vertical="center"/>
    </xf>
    <xf numFmtId="0" fontId="60" fillId="25" borderId="0" xfId="62" applyFont="1" applyFill="1" applyAlignment="1">
      <alignment vertical="center"/>
    </xf>
    <xf numFmtId="0" fontId="15" fillId="25" borderId="0" xfId="62" applyFont="1" applyFill="1" applyBorder="1" applyAlignment="1">
      <alignment horizontal="left" vertical="center"/>
    </xf>
    <xf numFmtId="0" fontId="15" fillId="25" borderId="0" xfId="62" applyFont="1" applyFill="1" applyBorder="1" applyAlignment="1">
      <alignment horizontal="justify" vertical="center"/>
    </xf>
    <xf numFmtId="3" fontId="16" fillId="25" borderId="0" xfId="62" applyNumberFormat="1" applyFont="1" applyFill="1" applyBorder="1" applyAlignment="1">
      <alignment vertical="center"/>
    </xf>
    <xf numFmtId="0" fontId="15" fillId="25" borderId="0" xfId="62" applyFont="1" applyFill="1" applyBorder="1" applyAlignment="1">
      <alignment horizontal="left"/>
    </xf>
    <xf numFmtId="0" fontId="87" fillId="26" borderId="0" xfId="62" applyFont="1" applyFill="1" applyAlignment="1">
      <alignment horizontal="center" vertical="center"/>
    </xf>
    <xf numFmtId="3" fontId="16" fillId="25" borderId="0" xfId="62" applyNumberFormat="1" applyFont="1" applyFill="1" applyBorder="1" applyAlignment="1">
      <alignment horizontal="center" vertical="center"/>
    </xf>
    <xf numFmtId="3" fontId="16" fillId="25" borderId="0" xfId="62" applyNumberFormat="1" applyFont="1" applyFill="1" applyBorder="1" applyAlignment="1">
      <alignment horizontal="right" vertical="center"/>
    </xf>
    <xf numFmtId="3" fontId="16" fillId="26" borderId="0" xfId="62" applyNumberFormat="1" applyFont="1" applyFill="1" applyBorder="1" applyAlignment="1">
      <alignment vertical="center"/>
    </xf>
    <xf numFmtId="3" fontId="16" fillId="26" borderId="0" xfId="62" applyNumberFormat="1" applyFont="1" applyFill="1" applyBorder="1" applyAlignment="1">
      <alignment horizontal="center" vertical="center"/>
    </xf>
    <xf numFmtId="3" fontId="16" fillId="26" borderId="0" xfId="62" applyNumberFormat="1" applyFont="1" applyFill="1" applyBorder="1" applyAlignment="1">
      <alignment horizontal="right" vertical="center"/>
    </xf>
    <xf numFmtId="164" fontId="16" fillId="27" borderId="20" xfId="40" applyNumberFormat="1" applyFont="1" applyFill="1" applyBorder="1" applyAlignment="1">
      <alignment horizontal="center" readingOrder="1"/>
    </xf>
    <xf numFmtId="164" fontId="16" fillId="27" borderId="0" xfId="40" applyNumberFormat="1" applyFont="1" applyFill="1" applyBorder="1" applyAlignment="1">
      <alignment horizontal="center" readingOrder="1"/>
    </xf>
    <xf numFmtId="0" fontId="74" fillId="25" borderId="0" xfId="70" applyFont="1" applyFill="1" applyBorder="1" applyAlignment="1">
      <alignment horizontal="left"/>
    </xf>
    <xf numFmtId="0" fontId="74" fillId="26" borderId="0" xfId="70" applyFont="1" applyFill="1" applyBorder="1" applyAlignment="1">
      <alignment horizontal="left"/>
    </xf>
    <xf numFmtId="0" fontId="15" fillId="25" borderId="0" xfId="70" applyFont="1" applyFill="1" applyBorder="1" applyAlignment="1">
      <alignment horizontal="left"/>
    </xf>
    <xf numFmtId="0" fontId="13" fillId="25" borderId="22" xfId="70" applyFont="1" applyFill="1" applyBorder="1" applyAlignment="1">
      <alignment horizontal="left"/>
    </xf>
    <xf numFmtId="1" fontId="17" fillId="0" borderId="0" xfId="70" applyNumberFormat="1" applyFont="1"/>
    <xf numFmtId="0" fontId="20" fillId="24" borderId="0" xfId="40" applyFont="1" applyFill="1" applyBorder="1" applyAlignment="1" applyProtection="1">
      <alignment horizontal="left"/>
    </xf>
    <xf numFmtId="49" fontId="15" fillId="25" borderId="12" xfId="62" applyNumberFormat="1" applyFont="1" applyFill="1" applyBorder="1" applyAlignment="1">
      <alignment horizontal="center" vertical="center" wrapText="1"/>
    </xf>
    <xf numFmtId="0" fontId="15" fillId="25" borderId="57" xfId="62" applyFont="1" applyFill="1" applyBorder="1" applyAlignment="1">
      <alignment horizontal="center"/>
    </xf>
    <xf numFmtId="0" fontId="15" fillId="25" borderId="0" xfId="70" applyFont="1" applyFill="1" applyBorder="1" applyAlignment="1">
      <alignment horizontal="left"/>
    </xf>
    <xf numFmtId="165" fontId="13" fillId="26" borderId="0" xfId="70" applyNumberFormat="1" applyFont="1" applyFill="1" applyBorder="1" applyAlignment="1">
      <alignment horizontal="center" vertical="center"/>
    </xf>
    <xf numFmtId="0" fontId="15" fillId="25" borderId="12" xfId="70" applyFont="1" applyFill="1" applyBorder="1" applyAlignment="1">
      <alignment horizontal="center"/>
    </xf>
    <xf numFmtId="0" fontId="51" fillId="25" borderId="0" xfId="70" applyFont="1" applyFill="1" applyAlignment="1">
      <alignment vertical="center"/>
    </xf>
    <xf numFmtId="0" fontId="51" fillId="25" borderId="20" xfId="70" applyFont="1" applyFill="1" applyBorder="1" applyAlignment="1">
      <alignment vertical="center"/>
    </xf>
    <xf numFmtId="0" fontId="10" fillId="25" borderId="0" xfId="70" applyFont="1" applyFill="1" applyBorder="1" applyAlignment="1">
      <alignment vertical="center"/>
    </xf>
    <xf numFmtId="0" fontId="51" fillId="25" borderId="0" xfId="70" applyFont="1" applyFill="1" applyBorder="1" applyAlignment="1">
      <alignment vertical="center"/>
    </xf>
    <xf numFmtId="0" fontId="51" fillId="0" borderId="0" xfId="70" applyFont="1" applyAlignment="1">
      <alignment vertical="center"/>
    </xf>
    <xf numFmtId="1" fontId="85" fillId="26" borderId="0" xfId="70" applyNumberFormat="1" applyFont="1" applyFill="1" applyBorder="1" applyAlignment="1">
      <alignment horizontal="right" vertical="center"/>
    </xf>
    <xf numFmtId="167" fontId="6" fillId="0" borderId="0" xfId="70" applyNumberFormat="1" applyFill="1"/>
    <xf numFmtId="0" fontId="17" fillId="0" borderId="0" xfId="70" applyFont="1" applyAlignment="1"/>
    <xf numFmtId="164" fontId="60" fillId="0" borderId="0" xfId="70" applyNumberFormat="1" applyFont="1" applyFill="1"/>
    <xf numFmtId="168" fontId="6" fillId="0" borderId="0" xfId="70" applyNumberFormat="1" applyFill="1"/>
    <xf numFmtId="0" fontId="6" fillId="0" borderId="0" xfId="219" applyFont="1"/>
    <xf numFmtId="0" fontId="9" fillId="25" borderId="0" xfId="0" applyFont="1" applyFill="1" applyBorder="1"/>
    <xf numFmtId="0" fontId="15" fillId="25" borderId="0" xfId="0" applyFont="1" applyFill="1" applyBorder="1" applyAlignment="1">
      <alignment horizontal="center"/>
    </xf>
    <xf numFmtId="0" fontId="57" fillId="26" borderId="0" xfId="62" applyFont="1" applyFill="1" applyBorder="1"/>
    <xf numFmtId="0" fontId="15" fillId="26" borderId="51" xfId="70" applyFont="1" applyFill="1" applyBorder="1" applyAlignment="1"/>
    <xf numFmtId="167" fontId="16" fillId="27" borderId="68" xfId="40" applyNumberFormat="1" applyFont="1" applyFill="1" applyBorder="1" applyAlignment="1">
      <alignment horizontal="right" wrapText="1" indent="1"/>
    </xf>
    <xf numFmtId="167" fontId="74" fillId="26" borderId="0" xfId="62" applyNumberFormat="1" applyFont="1" applyFill="1" applyBorder="1" applyAlignment="1">
      <alignment horizontal="right" indent="1"/>
    </xf>
    <xf numFmtId="165" fontId="7" fillId="25" borderId="0" xfId="0" applyNumberFormat="1" applyFont="1" applyFill="1" applyBorder="1" applyAlignment="1">
      <alignment horizontal="right" indent="1"/>
    </xf>
    <xf numFmtId="167" fontId="74" fillId="27" borderId="69" xfId="40" applyNumberFormat="1" applyFont="1" applyFill="1" applyBorder="1" applyAlignment="1">
      <alignment horizontal="right" wrapText="1" indent="1"/>
    </xf>
    <xf numFmtId="167" fontId="16" fillId="27" borderId="69" xfId="40" applyNumberFormat="1" applyFont="1" applyFill="1" applyBorder="1" applyAlignment="1">
      <alignment horizontal="right" wrapText="1" indent="1"/>
    </xf>
    <xf numFmtId="167" fontId="16" fillId="27" borderId="69" xfId="40" applyNumberFormat="1" applyFont="1" applyFill="1" applyBorder="1" applyAlignment="1">
      <alignment horizontal="center" wrapText="1"/>
    </xf>
    <xf numFmtId="165" fontId="74" fillId="27" borderId="69" xfId="58" applyNumberFormat="1" applyFont="1" applyFill="1" applyBorder="1" applyAlignment="1">
      <alignment horizontal="right" wrapText="1" indent="1"/>
    </xf>
    <xf numFmtId="165" fontId="16" fillId="27" borderId="69" xfId="40" applyNumberFormat="1" applyFont="1" applyFill="1" applyBorder="1" applyAlignment="1">
      <alignment horizontal="right" wrapText="1" indent="1"/>
    </xf>
    <xf numFmtId="2" fontId="16" fillId="27" borderId="69" xfId="40" applyNumberFormat="1" applyFont="1" applyFill="1" applyBorder="1" applyAlignment="1">
      <alignment horizontal="right" wrapText="1" indent="1"/>
    </xf>
    <xf numFmtId="167" fontId="74" fillId="27" borderId="68" xfId="40" applyNumberFormat="1" applyFont="1" applyFill="1" applyBorder="1" applyAlignment="1">
      <alignment horizontal="right" wrapText="1" indent="1"/>
    </xf>
    <xf numFmtId="0" fontId="71" fillId="0" borderId="0" xfId="70" applyFont="1"/>
    <xf numFmtId="1" fontId="71" fillId="0" borderId="0" xfId="70" applyNumberFormat="1" applyFont="1"/>
    <xf numFmtId="3" fontId="71" fillId="0" borderId="0" xfId="70" applyNumberFormat="1" applyFont="1"/>
    <xf numFmtId="0" fontId="71" fillId="0" borderId="0" xfId="70" applyFont="1" applyAlignment="1">
      <alignment vertical="center"/>
    </xf>
    <xf numFmtId="0" fontId="71" fillId="0" borderId="0" xfId="70" applyFont="1" applyAlignment="1"/>
    <xf numFmtId="0" fontId="71" fillId="0" borderId="0" xfId="62" applyFont="1"/>
    <xf numFmtId="0" fontId="21" fillId="25" borderId="0" xfId="0" applyFont="1" applyFill="1" applyBorder="1" applyAlignment="1"/>
    <xf numFmtId="164" fontId="16" fillId="24" borderId="0" xfId="40" applyNumberFormat="1" applyFont="1" applyFill="1" applyBorder="1" applyAlignment="1">
      <alignment wrapText="1"/>
    </xf>
    <xf numFmtId="0" fontId="16" fillId="25" borderId="0" xfId="0" applyFont="1" applyFill="1" applyBorder="1" applyAlignment="1">
      <alignment horizontal="left" indent="4"/>
    </xf>
    <xf numFmtId="0" fontId="16" fillId="26" borderId="0" xfId="0" applyFont="1" applyFill="1" applyBorder="1"/>
    <xf numFmtId="0" fontId="15" fillId="25" borderId="0" xfId="0" applyFont="1" applyFill="1" applyBorder="1" applyAlignment="1"/>
    <xf numFmtId="0" fontId="15" fillId="25" borderId="0" xfId="0" applyFont="1" applyFill="1" applyBorder="1" applyAlignment="1">
      <alignment horizontal="center"/>
    </xf>
    <xf numFmtId="0" fontId="14" fillId="25" borderId="0" xfId="0" applyFont="1" applyFill="1" applyBorder="1"/>
    <xf numFmtId="0" fontId="18" fillId="30" borderId="20" xfId="62" applyFont="1" applyFill="1" applyBorder="1" applyAlignment="1" applyProtection="1">
      <alignment horizontal="center" vertical="center"/>
    </xf>
    <xf numFmtId="165" fontId="49" fillId="0" borderId="0" xfId="0" applyNumberFormat="1" applyFont="1"/>
    <xf numFmtId="0" fontId="97" fillId="35" borderId="0" xfId="68" applyFill="1" applyAlignment="1" applyProtection="1"/>
    <xf numFmtId="174" fontId="16" fillId="36" borderId="0" xfId="62" applyNumberFormat="1" applyFont="1" applyFill="1" applyAlignment="1">
      <alignment horizontal="right" vertical="center" wrapText="1"/>
    </xf>
    <xf numFmtId="174" fontId="16" fillId="26" borderId="0" xfId="62" applyNumberFormat="1" applyFont="1" applyFill="1" applyBorder="1" applyAlignment="1">
      <alignment horizontal="right" vertical="center" wrapText="1"/>
    </xf>
    <xf numFmtId="167" fontId="74" fillId="26" borderId="10" xfId="0" applyNumberFormat="1" applyFont="1" applyFill="1" applyBorder="1" applyAlignment="1">
      <alignment horizontal="right" vertical="center" indent="2"/>
    </xf>
    <xf numFmtId="167" fontId="7" fillId="26" borderId="0" xfId="0" applyNumberFormat="1" applyFont="1" applyFill="1" applyBorder="1" applyAlignment="1">
      <alignment horizontal="right" indent="2"/>
    </xf>
    <xf numFmtId="165" fontId="74" fillId="26" borderId="10" xfId="0" applyNumberFormat="1" applyFont="1" applyFill="1" applyBorder="1" applyAlignment="1">
      <alignment horizontal="right" vertical="center" indent="2"/>
    </xf>
    <xf numFmtId="165" fontId="7" fillId="26" borderId="0" xfId="0" applyNumberFormat="1" applyFont="1" applyFill="1" applyBorder="1" applyAlignment="1">
      <alignment horizontal="right" indent="2"/>
    </xf>
    <xf numFmtId="0" fontId="93" fillId="32" borderId="0" xfId="62" applyFont="1" applyFill="1" applyBorder="1" applyAlignment="1">
      <alignment wrapText="1"/>
    </xf>
    <xf numFmtId="0" fontId="15" fillId="25" borderId="0" xfId="70" applyFont="1" applyFill="1" applyBorder="1" applyAlignment="1">
      <alignment horizontal="left"/>
    </xf>
    <xf numFmtId="1" fontId="71" fillId="0" borderId="0" xfId="70" applyNumberFormat="1" applyFont="1" applyAlignment="1"/>
    <xf numFmtId="0" fontId="17" fillId="25" borderId="0" xfId="70" applyFont="1" applyFill="1" applyAlignment="1"/>
    <xf numFmtId="0" fontId="17" fillId="25" borderId="20" xfId="70" applyFont="1" applyFill="1" applyBorder="1" applyAlignment="1"/>
    <xf numFmtId="0" fontId="17" fillId="25" borderId="0" xfId="70" applyFont="1" applyFill="1" applyBorder="1" applyAlignment="1"/>
    <xf numFmtId="1" fontId="17" fillId="0" borderId="0" xfId="70" applyNumberFormat="1" applyFont="1" applyAlignment="1"/>
    <xf numFmtId="0" fontId="74" fillId="25" borderId="0" xfId="70" applyFont="1" applyFill="1" applyBorder="1" applyAlignment="1">
      <alignment horizontal="left"/>
    </xf>
    <xf numFmtId="0" fontId="13" fillId="25" borderId="22" xfId="70" applyFont="1" applyFill="1" applyBorder="1" applyAlignment="1">
      <alignment horizontal="left"/>
    </xf>
    <xf numFmtId="3" fontId="120" fillId="26" borderId="0" xfId="70" applyNumberFormat="1" applyFont="1" applyFill="1" applyBorder="1" applyAlignment="1">
      <alignment horizontal="right"/>
    </xf>
    <xf numFmtId="1" fontId="120" fillId="26" borderId="0" xfId="70" applyNumberFormat="1" applyFont="1" applyFill="1" applyBorder="1" applyAlignment="1">
      <alignment horizontal="right"/>
    </xf>
    <xf numFmtId="0" fontId="121" fillId="26" borderId="0" xfId="70" applyFont="1" applyFill="1"/>
    <xf numFmtId="2" fontId="122" fillId="26" borderId="0" xfId="70" applyNumberFormat="1" applyFont="1" applyFill="1" applyBorder="1" applyAlignment="1">
      <alignment horizontal="center"/>
    </xf>
    <xf numFmtId="0" fontId="17" fillId="26" borderId="0" xfId="70" applyFont="1" applyFill="1" applyAlignment="1"/>
    <xf numFmtId="0" fontId="121" fillId="26" borderId="0" xfId="70" applyFont="1" applyFill="1" applyBorder="1"/>
    <xf numFmtId="0" fontId="15" fillId="26" borderId="11" xfId="70" applyFont="1" applyFill="1" applyBorder="1" applyAlignment="1">
      <alignment horizontal="center"/>
    </xf>
    <xf numFmtId="173" fontId="7" fillId="25" borderId="0" xfId="70" applyNumberFormat="1" applyFont="1" applyFill="1" applyBorder="1" applyAlignment="1">
      <alignment horizontal="left"/>
    </xf>
    <xf numFmtId="0" fontId="15" fillId="25" borderId="18" xfId="70" applyFont="1" applyFill="1" applyBorder="1" applyAlignment="1">
      <alignment horizontal="left"/>
    </xf>
    <xf numFmtId="0" fontId="13" fillId="25" borderId="23" xfId="70" applyFont="1" applyFill="1" applyBorder="1" applyAlignment="1">
      <alignment horizontal="left"/>
    </xf>
    <xf numFmtId="0" fontId="13" fillId="25" borderId="0" xfId="70" applyFont="1" applyFill="1" applyBorder="1" applyAlignment="1">
      <alignment horizontal="left"/>
    </xf>
    <xf numFmtId="0" fontId="6" fillId="0" borderId="0" xfId="0" applyFont="1"/>
    <xf numFmtId="165" fontId="6" fillId="0" borderId="0" xfId="70" applyNumberFormat="1" applyAlignment="1"/>
    <xf numFmtId="0" fontId="15" fillId="25" borderId="49" xfId="70" applyFont="1" applyFill="1" applyBorder="1" applyAlignment="1">
      <alignment horizontal="center" vertical="center" wrapText="1"/>
    </xf>
    <xf numFmtId="0" fontId="15" fillId="25" borderId="73" xfId="70" applyFont="1" applyFill="1" applyBorder="1" applyAlignment="1">
      <alignment horizontal="center" vertical="center" wrapText="1"/>
    </xf>
    <xf numFmtId="0" fontId="15" fillId="25" borderId="13" xfId="70" applyFont="1" applyFill="1" applyBorder="1" applyAlignment="1">
      <alignment horizontal="center" vertical="center" wrapText="1"/>
    </xf>
    <xf numFmtId="0" fontId="74" fillId="25" borderId="0" xfId="78" applyFont="1" applyFill="1" applyBorder="1" applyAlignment="1">
      <alignment horizontal="left" vertical="center"/>
    </xf>
    <xf numFmtId="171" fontId="74" fillId="26" borderId="49" xfId="70" applyNumberFormat="1" applyFont="1" applyFill="1" applyBorder="1" applyAlignment="1">
      <alignment horizontal="right" vertical="center" wrapText="1"/>
    </xf>
    <xf numFmtId="165" fontId="74" fillId="26" borderId="49" xfId="70" applyNumberFormat="1" applyFont="1" applyFill="1" applyBorder="1" applyAlignment="1">
      <alignment horizontal="right" vertical="center" wrapText="1" indent="2"/>
    </xf>
    <xf numFmtId="3" fontId="74" fillId="26" borderId="0" xfId="70" applyNumberFormat="1" applyFont="1" applyFill="1" applyBorder="1" applyAlignment="1">
      <alignment horizontal="right" vertical="center" wrapText="1"/>
    </xf>
    <xf numFmtId="167" fontId="74" fillId="25" borderId="0" xfId="70" applyNumberFormat="1" applyFont="1" applyFill="1" applyBorder="1" applyAlignment="1">
      <alignment horizontal="right" vertical="center" wrapText="1" indent="2"/>
    </xf>
    <xf numFmtId="171" fontId="12" fillId="26" borderId="0" xfId="70" applyNumberFormat="1" applyFont="1" applyFill="1" applyBorder="1" applyAlignment="1">
      <alignment horizontal="right" vertical="center" wrapText="1"/>
    </xf>
    <xf numFmtId="165" fontId="12" fillId="26" borderId="0" xfId="70" applyNumberFormat="1" applyFont="1" applyFill="1" applyBorder="1" applyAlignment="1">
      <alignment horizontal="right" vertical="center" wrapText="1" indent="2"/>
    </xf>
    <xf numFmtId="3" fontId="12" fillId="26" borderId="0" xfId="70" applyNumberFormat="1" applyFont="1" applyFill="1" applyBorder="1" applyAlignment="1">
      <alignment horizontal="right" vertical="center" wrapText="1"/>
    </xf>
    <xf numFmtId="167" fontId="12" fillId="25" borderId="0" xfId="70" applyNumberFormat="1" applyFont="1" applyFill="1" applyBorder="1" applyAlignment="1">
      <alignment horizontal="right" vertical="center" wrapText="1" indent="2"/>
    </xf>
    <xf numFmtId="171" fontId="7" fillId="26" borderId="0" xfId="70" applyNumberFormat="1" applyFont="1" applyFill="1" applyBorder="1" applyAlignment="1">
      <alignment horizontal="right" vertical="center" wrapText="1"/>
    </xf>
    <xf numFmtId="165" fontId="7" fillId="26" borderId="0" xfId="70" applyNumberFormat="1" applyFont="1" applyFill="1" applyBorder="1" applyAlignment="1">
      <alignment horizontal="right" vertical="center" wrapText="1" indent="2"/>
    </xf>
    <xf numFmtId="3" fontId="7" fillId="26" borderId="0" xfId="70" applyNumberFormat="1" applyFont="1" applyFill="1" applyBorder="1" applyAlignment="1">
      <alignment horizontal="right" vertical="center" wrapText="1"/>
    </xf>
    <xf numFmtId="167" fontId="7" fillId="25" borderId="0" xfId="70" applyNumberFormat="1" applyFont="1" applyFill="1" applyBorder="1" applyAlignment="1">
      <alignment horizontal="right" vertical="center" wrapText="1" indent="2"/>
    </xf>
    <xf numFmtId="171" fontId="12" fillId="26" borderId="0" xfId="70" applyNumberFormat="1" applyFont="1" applyFill="1" applyBorder="1" applyAlignment="1">
      <alignment horizontal="right" vertical="center"/>
    </xf>
    <xf numFmtId="165" fontId="12" fillId="26" borderId="0" xfId="70" applyNumberFormat="1" applyFont="1" applyFill="1" applyBorder="1" applyAlignment="1">
      <alignment horizontal="right" vertical="center" indent="2"/>
    </xf>
    <xf numFmtId="171" fontId="7" fillId="26" borderId="0" xfId="70" applyNumberFormat="1" applyFont="1" applyFill="1" applyBorder="1" applyAlignment="1">
      <alignment horizontal="right" vertical="center"/>
    </xf>
    <xf numFmtId="165" fontId="7" fillId="26" borderId="0" xfId="70" applyNumberFormat="1" applyFont="1" applyFill="1" applyBorder="1" applyAlignment="1">
      <alignment horizontal="right" vertical="center" indent="2"/>
    </xf>
    <xf numFmtId="0" fontId="7" fillId="0" borderId="0" xfId="70" applyFont="1" applyFill="1" applyAlignment="1">
      <alignment vertical="center"/>
    </xf>
    <xf numFmtId="0" fontId="12" fillId="26" borderId="0" xfId="70" applyFont="1" applyFill="1" applyBorder="1" applyAlignment="1">
      <alignment horizontal="right" vertical="center"/>
    </xf>
    <xf numFmtId="0" fontId="7" fillId="0" borderId="0" xfId="70" applyFont="1" applyFill="1" applyAlignment="1">
      <alignment vertical="top"/>
    </xf>
    <xf numFmtId="1" fontId="16" fillId="25" borderId="0" xfId="70" applyNumberFormat="1" applyFont="1" applyFill="1" applyBorder="1" applyAlignment="1">
      <alignment vertical="top"/>
    </xf>
    <xf numFmtId="0" fontId="6" fillId="25" borderId="0" xfId="70" applyNumberFormat="1" applyFont="1" applyFill="1" applyBorder="1" applyAlignment="1">
      <alignment vertical="top"/>
    </xf>
    <xf numFmtId="0" fontId="7" fillId="25" borderId="0" xfId="70" applyFont="1" applyFill="1" applyBorder="1" applyAlignment="1">
      <alignment vertical="top"/>
    </xf>
    <xf numFmtId="0" fontId="9" fillId="0" borderId="0" xfId="70" applyFont="1" applyFill="1" applyBorder="1"/>
    <xf numFmtId="0" fontId="60" fillId="0" borderId="0" xfId="70" applyFont="1" applyFill="1" applyAlignment="1"/>
    <xf numFmtId="0" fontId="6" fillId="0" borderId="0" xfId="70" applyFill="1" applyBorder="1"/>
    <xf numFmtId="0" fontId="17" fillId="0" borderId="0" xfId="70" applyFont="1" applyFill="1" applyBorder="1"/>
    <xf numFmtId="0" fontId="16" fillId="0" borderId="0" xfId="70" applyFont="1" applyFill="1" applyBorder="1" applyAlignment="1"/>
    <xf numFmtId="49" fontId="16" fillId="0" borderId="0" xfId="70" applyNumberFormat="1" applyFont="1" applyFill="1" applyBorder="1" applyAlignment="1">
      <alignment horizontal="right"/>
    </xf>
    <xf numFmtId="0" fontId="6" fillId="0" borderId="0" xfId="70" applyNumberFormat="1" applyFill="1"/>
    <xf numFmtId="0" fontId="20" fillId="0" borderId="0" xfId="70" applyFont="1" applyFill="1" applyBorder="1" applyAlignment="1">
      <alignment horizontal="right"/>
    </xf>
    <xf numFmtId="0" fontId="124" fillId="25" borderId="0" xfId="68" applyNumberFormat="1" applyFont="1" applyFill="1" applyBorder="1" applyAlignment="1" applyProtection="1">
      <alignment vertical="justify" wrapText="1"/>
      <protection locked="0"/>
    </xf>
    <xf numFmtId="0" fontId="13" fillId="0" borderId="0" xfId="70" applyFont="1" applyAlignment="1">
      <alignment horizontal="left"/>
    </xf>
    <xf numFmtId="2" fontId="74" fillId="24" borderId="0" xfId="40" applyNumberFormat="1" applyFont="1" applyFill="1" applyBorder="1" applyAlignment="1">
      <alignment horizontal="center" vertical="center" wrapText="1"/>
    </xf>
    <xf numFmtId="165" fontId="49" fillId="0" borderId="0" xfId="0" applyNumberFormat="1" applyFont="1" applyFill="1"/>
    <xf numFmtId="177" fontId="27" fillId="27" borderId="0" xfId="220" applyNumberFormat="1" applyFont="1" applyFill="1" applyBorder="1" applyAlignment="1">
      <alignment horizontal="right" wrapText="1" indent="1"/>
    </xf>
    <xf numFmtId="0" fontId="27" fillId="25" borderId="0" xfId="62" applyFont="1" applyFill="1" applyBorder="1" applyAlignment="1">
      <alignment horizontal="left" indent="1"/>
    </xf>
    <xf numFmtId="177" fontId="27" fillId="27" borderId="69" xfId="220" applyNumberFormat="1" applyFont="1" applyFill="1" applyBorder="1" applyAlignment="1">
      <alignment horizontal="right" wrapText="1" indent="1"/>
    </xf>
    <xf numFmtId="167" fontId="6" fillId="0" borderId="0" xfId="62" applyNumberFormat="1"/>
    <xf numFmtId="0" fontId="45" fillId="26" borderId="31" xfId="63" applyFont="1" applyFill="1" applyBorder="1" applyAlignment="1">
      <alignment horizontal="left" vertical="center"/>
    </xf>
    <xf numFmtId="0" fontId="45" fillId="26" borderId="32" xfId="63" applyFont="1" applyFill="1" applyBorder="1" applyAlignment="1">
      <alignment horizontal="left" vertical="center"/>
    </xf>
    <xf numFmtId="0" fontId="125" fillId="0" borderId="0" xfId="0" applyFont="1"/>
    <xf numFmtId="0" fontId="15" fillId="26" borderId="13" xfId="62" applyFont="1" applyFill="1" applyBorder="1" applyAlignment="1">
      <alignment horizontal="center" vertical="center"/>
    </xf>
    <xf numFmtId="49" fontId="54" fillId="27" borderId="0" xfId="40" applyNumberFormat="1" applyFont="1" applyFill="1" applyBorder="1" applyAlignment="1">
      <alignment horizontal="center" vertical="center" readingOrder="1"/>
    </xf>
    <xf numFmtId="0" fontId="15" fillId="25" borderId="58" xfId="0" applyFont="1" applyFill="1" applyBorder="1" applyAlignment="1">
      <alignment horizontal="center"/>
    </xf>
    <xf numFmtId="49" fontId="16" fillId="25" borderId="0" xfId="62" applyNumberFormat="1" applyFont="1" applyFill="1" applyBorder="1" applyAlignment="1">
      <alignment horizontal="right"/>
    </xf>
    <xf numFmtId="0" fontId="119" fillId="24" borderId="0" xfId="40" applyFont="1" applyFill="1" applyBorder="1" applyAlignment="1">
      <alignment horizontal="left" vertical="center" indent="1"/>
    </xf>
    <xf numFmtId="0" fontId="42" fillId="25" borderId="0" xfId="62" applyFont="1" applyFill="1" applyBorder="1"/>
    <xf numFmtId="3" fontId="42" fillId="26" borderId="0" xfId="70" applyNumberFormat="1" applyFont="1" applyFill="1" applyBorder="1" applyAlignment="1">
      <alignment horizontal="right"/>
    </xf>
    <xf numFmtId="3" fontId="42" fillId="27" borderId="0" xfId="40" applyNumberFormat="1" applyFont="1" applyFill="1" applyBorder="1" applyAlignment="1">
      <alignment horizontal="right" wrapText="1"/>
    </xf>
    <xf numFmtId="4" fontId="42" fillId="26" borderId="0" xfId="70" applyNumberFormat="1" applyFont="1" applyFill="1" applyBorder="1" applyAlignment="1">
      <alignment horizontal="right"/>
    </xf>
    <xf numFmtId="0" fontId="127" fillId="26" borderId="0" xfId="70" applyFont="1" applyFill="1" applyBorder="1" applyAlignment="1">
      <alignment horizontal="left"/>
    </xf>
    <xf numFmtId="0" fontId="119" fillId="24" borderId="0" xfId="40" applyFont="1" applyFill="1" applyBorder="1" applyAlignment="1">
      <alignment horizontal="left" indent="1"/>
    </xf>
    <xf numFmtId="0" fontId="129" fillId="25" borderId="19" xfId="70" applyFont="1" applyFill="1" applyBorder="1"/>
    <xf numFmtId="0" fontId="120" fillId="27" borderId="0" xfId="40" applyFont="1" applyFill="1" applyBorder="1" applyAlignment="1"/>
    <xf numFmtId="0" fontId="42" fillId="0" borderId="0" xfId="70" applyFont="1"/>
    <xf numFmtId="0" fontId="52" fillId="25" borderId="0" xfId="70" applyFont="1" applyFill="1" applyBorder="1" applyAlignment="1">
      <alignment vertical="center"/>
    </xf>
    <xf numFmtId="0" fontId="121" fillId="25" borderId="0" xfId="70" applyFont="1" applyFill="1" applyBorder="1"/>
    <xf numFmtId="0" fontId="119" fillId="25" borderId="0" xfId="70" applyFont="1" applyFill="1" applyBorder="1"/>
    <xf numFmtId="3" fontId="119" fillId="27" borderId="0" xfId="40" applyNumberFormat="1" applyFont="1" applyFill="1" applyBorder="1" applyAlignment="1">
      <alignment horizontal="right" wrapText="1"/>
    </xf>
    <xf numFmtId="0" fontId="42" fillId="25" borderId="0" xfId="70" applyFont="1" applyFill="1" applyBorder="1" applyAlignment="1">
      <alignment horizontal="left" indent="2"/>
    </xf>
    <xf numFmtId="3" fontId="42" fillId="26" borderId="0" xfId="70" applyNumberFormat="1" applyFont="1" applyFill="1"/>
    <xf numFmtId="0" fontId="121" fillId="25" borderId="0" xfId="70" applyFont="1" applyFill="1" applyBorder="1" applyAlignment="1">
      <alignment vertical="center"/>
    </xf>
    <xf numFmtId="0" fontId="119" fillId="25" borderId="0" xfId="70" applyFont="1" applyFill="1" applyBorder="1" applyAlignment="1">
      <alignment vertical="center"/>
    </xf>
    <xf numFmtId="3" fontId="42" fillId="26" borderId="0" xfId="40" applyNumberFormat="1" applyFont="1" applyFill="1" applyBorder="1" applyAlignment="1">
      <alignment horizontal="right" wrapText="1"/>
    </xf>
    <xf numFmtId="0" fontId="121" fillId="25" borderId="0" xfId="70" applyFont="1" applyFill="1" applyBorder="1" applyAlignment="1">
      <alignment vertical="top"/>
    </xf>
    <xf numFmtId="0" fontId="120" fillId="25" borderId="0" xfId="70" applyFont="1" applyFill="1" applyBorder="1" applyAlignment="1">
      <alignment horizontal="right"/>
    </xf>
    <xf numFmtId="0" fontId="120" fillId="27" borderId="0" xfId="40" applyFont="1" applyFill="1" applyBorder="1"/>
    <xf numFmtId="167" fontId="74" fillId="27" borderId="80" xfId="40" applyNumberFormat="1" applyFont="1" applyFill="1" applyBorder="1" applyAlignment="1">
      <alignment horizontal="right" wrapText="1" indent="1"/>
    </xf>
    <xf numFmtId="167" fontId="16" fillId="27" borderId="80" xfId="40" applyNumberFormat="1" applyFont="1" applyFill="1" applyBorder="1" applyAlignment="1">
      <alignment horizontal="right" wrapText="1" indent="1"/>
    </xf>
    <xf numFmtId="167" fontId="16" fillId="27" borderId="68" xfId="40" applyNumberFormat="1" applyFont="1" applyFill="1" applyBorder="1" applyAlignment="1">
      <alignment horizontal="center" wrapText="1"/>
    </xf>
    <xf numFmtId="167" fontId="16" fillId="27" borderId="80" xfId="40" applyNumberFormat="1" applyFont="1" applyFill="1" applyBorder="1" applyAlignment="1">
      <alignment horizontal="center" wrapText="1"/>
    </xf>
    <xf numFmtId="177" fontId="27" fillId="27" borderId="68" xfId="220" applyNumberFormat="1" applyFont="1" applyFill="1" applyBorder="1" applyAlignment="1">
      <alignment horizontal="center" wrapText="1"/>
    </xf>
    <xf numFmtId="177" fontId="27" fillId="27" borderId="80" xfId="220" applyNumberFormat="1" applyFont="1" applyFill="1" applyBorder="1" applyAlignment="1">
      <alignment horizontal="center" wrapText="1"/>
    </xf>
    <xf numFmtId="165" fontId="74" fillId="27" borderId="68" xfId="58" applyNumberFormat="1" applyFont="1" applyFill="1" applyBorder="1" applyAlignment="1">
      <alignment horizontal="right" wrapText="1" indent="1"/>
    </xf>
    <xf numFmtId="165" fontId="74" fillId="27" borderId="80" xfId="58" applyNumberFormat="1" applyFont="1" applyFill="1" applyBorder="1" applyAlignment="1">
      <alignment horizontal="right" wrapText="1" indent="1"/>
    </xf>
    <xf numFmtId="165" fontId="16" fillId="27" borderId="68" xfId="40" applyNumberFormat="1" applyFont="1" applyFill="1" applyBorder="1" applyAlignment="1">
      <alignment horizontal="right" wrapText="1" indent="1"/>
    </xf>
    <xf numFmtId="165" fontId="16" fillId="27" borderId="80" xfId="40" applyNumberFormat="1" applyFont="1" applyFill="1" applyBorder="1" applyAlignment="1">
      <alignment horizontal="right" wrapText="1" indent="1"/>
    </xf>
    <xf numFmtId="2" fontId="16" fillId="27" borderId="68" xfId="40" applyNumberFormat="1" applyFont="1" applyFill="1" applyBorder="1" applyAlignment="1">
      <alignment horizontal="right" wrapText="1" indent="1"/>
    </xf>
    <xf numFmtId="2" fontId="16" fillId="27" borderId="80" xfId="40" applyNumberFormat="1" applyFont="1" applyFill="1" applyBorder="1" applyAlignment="1">
      <alignment horizontal="right" wrapText="1" indent="1"/>
    </xf>
    <xf numFmtId="49" fontId="15" fillId="25" borderId="57" xfId="62" applyNumberFormat="1" applyFont="1" applyFill="1" applyBorder="1" applyAlignment="1">
      <alignment horizontal="center" vertical="center" wrapText="1"/>
    </xf>
    <xf numFmtId="49" fontId="15" fillId="25" borderId="58" xfId="62" applyNumberFormat="1" applyFont="1" applyFill="1" applyBorder="1" applyAlignment="1">
      <alignment horizontal="center" vertical="center" wrapText="1"/>
    </xf>
    <xf numFmtId="0" fontId="13" fillId="25" borderId="0" xfId="0" applyFont="1" applyFill="1" applyBorder="1" applyAlignment="1">
      <alignment horizontal="left"/>
    </xf>
    <xf numFmtId="0" fontId="6" fillId="25" borderId="0" xfId="62" applyFill="1" applyAlignment="1"/>
    <xf numFmtId="0" fontId="6" fillId="0" borderId="0" xfId="62" applyAlignment="1"/>
    <xf numFmtId="0" fontId="51" fillId="25" borderId="0" xfId="62" applyFont="1" applyFill="1" applyAlignment="1">
      <alignment vertical="center"/>
    </xf>
    <xf numFmtId="0" fontId="51" fillId="25" borderId="0" xfId="62" applyFont="1" applyFill="1" applyBorder="1" applyAlignment="1">
      <alignment vertical="center"/>
    </xf>
    <xf numFmtId="0" fontId="51" fillId="0" borderId="0" xfId="62" applyFont="1" applyAlignment="1">
      <alignment vertical="center"/>
    </xf>
    <xf numFmtId="0" fontId="6" fillId="0" borderId="0" xfId="62" applyBorder="1" applyAlignment="1"/>
    <xf numFmtId="0" fontId="15" fillId="25" borderId="0" xfId="70" applyFont="1" applyFill="1" applyBorder="1" applyAlignment="1">
      <alignment horizontal="left"/>
    </xf>
    <xf numFmtId="0" fontId="42" fillId="25" borderId="0" xfId="70" applyFont="1" applyFill="1" applyBorder="1" applyAlignment="1">
      <alignment horizontal="left"/>
    </xf>
    <xf numFmtId="0" fontId="46" fillId="26" borderId="0" xfId="70" applyFont="1" applyFill="1" applyBorder="1" applyAlignment="1">
      <alignment vertical="top"/>
    </xf>
    <xf numFmtId="0" fontId="6" fillId="25" borderId="0" xfId="72" applyFill="1" applyBorder="1"/>
    <xf numFmtId="0" fontId="9" fillId="25" borderId="19" xfId="72" applyFont="1" applyFill="1" applyBorder="1"/>
    <xf numFmtId="0" fontId="9" fillId="25" borderId="0" xfId="72" applyFont="1" applyFill="1" applyBorder="1"/>
    <xf numFmtId="0" fontId="9" fillId="25" borderId="19" xfId="72" applyFont="1" applyFill="1" applyBorder="1" applyAlignment="1">
      <alignment vertical="center"/>
    </xf>
    <xf numFmtId="0" fontId="9" fillId="25" borderId="19" xfId="72" applyFont="1" applyFill="1" applyBorder="1" applyAlignment="1"/>
    <xf numFmtId="0" fontId="9" fillId="25" borderId="0" xfId="72" applyFont="1" applyFill="1" applyBorder="1" applyAlignment="1"/>
    <xf numFmtId="0" fontId="18" fillId="0" borderId="0" xfId="71" applyFont="1" applyFill="1" applyBorder="1" applyAlignment="1">
      <alignment horizontal="center" vertical="center"/>
    </xf>
    <xf numFmtId="3" fontId="7" fillId="0" borderId="0" xfId="70" applyNumberFormat="1" applyFont="1"/>
    <xf numFmtId="0" fontId="13" fillId="25" borderId="0" xfId="62" applyFont="1" applyFill="1" applyBorder="1" applyAlignment="1">
      <alignment horizontal="left" vertical="center"/>
    </xf>
    <xf numFmtId="0" fontId="6" fillId="25" borderId="19" xfId="72" applyFill="1" applyBorder="1" applyAlignment="1">
      <alignment vertical="center"/>
    </xf>
    <xf numFmtId="0" fontId="6" fillId="25" borderId="0" xfId="72" applyFill="1" applyBorder="1" applyAlignment="1">
      <alignment vertical="center"/>
    </xf>
    <xf numFmtId="3" fontId="85" fillId="26" borderId="0" xfId="71" applyNumberFormat="1" applyFont="1" applyFill="1" applyBorder="1" applyAlignment="1">
      <alignment horizontal="right" vertical="center"/>
    </xf>
    <xf numFmtId="3" fontId="7" fillId="0" borderId="0" xfId="121" applyNumberFormat="1" applyFont="1" applyFill="1" applyBorder="1" applyAlignment="1">
      <alignment horizontal="right" vertical="center"/>
    </xf>
    <xf numFmtId="3" fontId="7" fillId="0" borderId="0" xfId="121" applyNumberFormat="1" applyFont="1" applyFill="1" applyBorder="1" applyAlignment="1">
      <alignment vertical="center"/>
    </xf>
    <xf numFmtId="167" fontId="7" fillId="0" borderId="0" xfId="121" applyNumberFormat="1" applyFont="1" applyFill="1" applyBorder="1" applyAlignment="1">
      <alignment horizontal="right" vertical="center"/>
    </xf>
    <xf numFmtId="167" fontId="7" fillId="0" borderId="0" xfId="121" applyNumberFormat="1" applyFont="1" applyFill="1" applyBorder="1" applyAlignment="1">
      <alignment vertical="center"/>
    </xf>
    <xf numFmtId="0" fontId="6" fillId="26" borderId="0" xfId="63" applyFill="1" applyAlignment="1"/>
    <xf numFmtId="0" fontId="20" fillId="25" borderId="48" xfId="63" applyFont="1" applyFill="1" applyBorder="1" applyAlignment="1">
      <alignment horizontal="right"/>
    </xf>
    <xf numFmtId="0" fontId="6" fillId="25" borderId="0" xfId="63" applyFont="1" applyFill="1" applyAlignment="1">
      <alignment vertical="center"/>
    </xf>
    <xf numFmtId="0" fontId="6" fillId="25" borderId="0" xfId="63" applyFont="1" applyFill="1" applyBorder="1" applyAlignment="1">
      <alignment vertical="center"/>
    </xf>
    <xf numFmtId="0" fontId="6" fillId="26" borderId="0" xfId="63" applyFont="1" applyFill="1" applyAlignment="1">
      <alignment vertical="center"/>
    </xf>
    <xf numFmtId="0" fontId="6" fillId="0" borderId="0" xfId="63" applyFont="1" applyAlignment="1">
      <alignment vertical="center"/>
    </xf>
    <xf numFmtId="0" fontId="6" fillId="25" borderId="0" xfId="63" applyFont="1" applyFill="1"/>
    <xf numFmtId="0" fontId="14" fillId="25" borderId="0" xfId="63" applyFont="1" applyFill="1" applyBorder="1"/>
    <xf numFmtId="0" fontId="6" fillId="26" borderId="0" xfId="63" applyFont="1" applyFill="1"/>
    <xf numFmtId="0" fontId="6" fillId="0" borderId="0" xfId="63" applyFont="1"/>
    <xf numFmtId="0" fontId="14" fillId="26" borderId="0" xfId="63" applyFont="1" applyFill="1" applyBorder="1"/>
    <xf numFmtId="0" fontId="15" fillId="26" borderId="10" xfId="63" applyFont="1" applyFill="1" applyBorder="1" applyAlignment="1"/>
    <xf numFmtId="0" fontId="15" fillId="26" borderId="49" xfId="63" applyFont="1" applyFill="1" applyBorder="1" applyAlignment="1"/>
    <xf numFmtId="0" fontId="10" fillId="26" borderId="0" xfId="63" applyFont="1" applyFill="1" applyBorder="1"/>
    <xf numFmtId="0" fontId="10" fillId="25" borderId="0" xfId="63" applyFont="1" applyFill="1" applyBorder="1"/>
    <xf numFmtId="0" fontId="75" fillId="25" borderId="0" xfId="63" applyFont="1" applyFill="1"/>
    <xf numFmtId="0" fontId="75" fillId="25" borderId="0" xfId="63" applyFont="1" applyFill="1" applyBorder="1"/>
    <xf numFmtId="0" fontId="74" fillId="24" borderId="0" xfId="66" applyFont="1" applyFill="1" applyBorder="1" applyAlignment="1">
      <alignment horizontal="left"/>
    </xf>
    <xf numFmtId="0" fontId="74" fillId="27" borderId="0" xfId="40" applyFont="1" applyFill="1" applyBorder="1" applyAlignment="1"/>
    <xf numFmtId="3" fontId="74" fillId="27" borderId="0" xfId="40" applyNumberFormat="1" applyFont="1" applyFill="1" applyBorder="1" applyAlignment="1">
      <alignment horizontal="right" wrapText="1"/>
    </xf>
    <xf numFmtId="0" fontId="75" fillId="26" borderId="0" xfId="63" applyFont="1" applyFill="1"/>
    <xf numFmtId="0" fontId="75" fillId="0" borderId="0" xfId="63" applyFont="1"/>
    <xf numFmtId="0" fontId="83" fillId="25" borderId="19" xfId="63" applyFont="1" applyFill="1" applyBorder="1"/>
    <xf numFmtId="0" fontId="75" fillId="25" borderId="0" xfId="63" applyFont="1" applyFill="1" applyAlignment="1"/>
    <xf numFmtId="0" fontId="75" fillId="25" borderId="0" xfId="63" applyFont="1" applyFill="1" applyBorder="1" applyAlignment="1"/>
    <xf numFmtId="4" fontId="74" fillId="27" borderId="0" xfId="40" applyNumberFormat="1" applyFont="1" applyFill="1" applyBorder="1" applyAlignment="1">
      <alignment horizontal="right" wrapText="1"/>
    </xf>
    <xf numFmtId="0" fontId="83" fillId="25" borderId="19" xfId="63" applyFont="1" applyFill="1" applyBorder="1" applyAlignment="1"/>
    <xf numFmtId="0" fontId="75" fillId="26" borderId="0" xfId="63" applyFont="1" applyFill="1" applyAlignment="1"/>
    <xf numFmtId="0" fontId="75" fillId="0" borderId="0" xfId="63" applyFont="1" applyAlignment="1"/>
    <xf numFmtId="0" fontId="74" fillId="27" borderId="0" xfId="66" applyFont="1" applyFill="1" applyBorder="1" applyAlignment="1">
      <alignment horizontal="left" indent="1"/>
    </xf>
    <xf numFmtId="0" fontId="74" fillId="27" borderId="0" xfId="66" applyFont="1" applyFill="1" applyBorder="1" applyAlignment="1">
      <alignment horizontal="left"/>
    </xf>
    <xf numFmtId="4" fontId="74" fillId="27" borderId="0" xfId="40" applyNumberFormat="1" applyFont="1" applyFill="1" applyBorder="1" applyAlignment="1">
      <alignment horizontal="right" vertical="center" wrapText="1"/>
    </xf>
    <xf numFmtId="0" fontId="74" fillId="24" borderId="0" xfId="66" applyFont="1" applyFill="1" applyBorder="1" applyAlignment="1">
      <alignment horizontal="left" vertical="top"/>
    </xf>
    <xf numFmtId="0" fontId="74" fillId="27" borderId="0" xfId="40" applyFont="1" applyFill="1" applyBorder="1" applyAlignment="1">
      <alignment horizontal="left" indent="1"/>
    </xf>
    <xf numFmtId="0" fontId="74" fillId="27" borderId="0" xfId="40" applyFont="1" applyFill="1" applyBorder="1"/>
    <xf numFmtId="1" fontId="16" fillId="26" borderId="0" xfId="63" applyNumberFormat="1" applyFont="1" applyFill="1" applyBorder="1" applyAlignment="1">
      <alignment horizontal="center" vertical="center" wrapText="1"/>
    </xf>
    <xf numFmtId="0" fontId="15" fillId="25" borderId="0" xfId="70" applyFont="1" applyFill="1" applyBorder="1" applyAlignment="1">
      <alignment horizontal="center" vertical="center" wrapText="1"/>
    </xf>
    <xf numFmtId="0" fontId="45" fillId="25" borderId="0" xfId="70" applyFont="1" applyFill="1" applyBorder="1"/>
    <xf numFmtId="0" fontId="15" fillId="0" borderId="0" xfId="70" applyFont="1" applyBorder="1" applyAlignment="1">
      <alignment horizontal="center" vertical="center" wrapText="1"/>
    </xf>
    <xf numFmtId="1" fontId="15" fillId="26" borderId="0" xfId="70" applyNumberFormat="1" applyFont="1" applyFill="1" applyBorder="1" applyAlignment="1">
      <alignment horizontal="center" vertical="center" wrapText="1"/>
    </xf>
    <xf numFmtId="0" fontId="46" fillId="27" borderId="0" xfId="66" applyFont="1" applyFill="1" applyBorder="1" applyAlignment="1">
      <alignment horizontal="left"/>
    </xf>
    <xf numFmtId="0" fontId="44" fillId="26" borderId="0" xfId="70" applyFont="1" applyFill="1" applyBorder="1" applyAlignment="1"/>
    <xf numFmtId="0" fontId="7" fillId="26" borderId="0" xfId="63" applyFont="1" applyFill="1" applyAlignment="1"/>
    <xf numFmtId="3" fontId="119" fillId="27" borderId="0" xfId="40" applyNumberFormat="1" applyFont="1" applyFill="1" applyBorder="1" applyAlignment="1">
      <alignment horizontal="left" vertical="center" wrapText="1" indent="1"/>
    </xf>
    <xf numFmtId="3" fontId="133" fillId="27" borderId="0" xfId="40" applyNumberFormat="1" applyFont="1" applyFill="1" applyBorder="1" applyAlignment="1">
      <alignment horizontal="left" vertical="center" wrapText="1" indent="1"/>
    </xf>
    <xf numFmtId="3" fontId="71" fillId="27" borderId="0" xfId="40" applyNumberFormat="1" applyFont="1" applyFill="1" applyBorder="1" applyAlignment="1">
      <alignment horizontal="right" wrapText="1"/>
    </xf>
    <xf numFmtId="0" fontId="87" fillId="25" borderId="0" xfId="71" applyFont="1" applyFill="1" applyBorder="1" applyAlignment="1">
      <alignment horizontal="left" vertical="center"/>
    </xf>
    <xf numFmtId="3" fontId="77" fillId="24" borderId="0" xfId="40" applyNumberFormat="1" applyFont="1" applyFill="1" applyBorder="1" applyAlignment="1">
      <alignment horizontal="left" vertical="center" wrapText="1" indent="1"/>
    </xf>
    <xf numFmtId="0" fontId="131" fillId="25" borderId="0" xfId="62" applyFont="1" applyFill="1" applyBorder="1" applyAlignment="1">
      <alignment vertical="center"/>
    </xf>
    <xf numFmtId="0" fontId="15" fillId="25" borderId="0" xfId="78" applyFont="1" applyFill="1" applyBorder="1" applyAlignment="1">
      <alignment horizontal="center" vertical="center"/>
    </xf>
    <xf numFmtId="0" fontId="15" fillId="25" borderId="11" xfId="78" applyFont="1" applyFill="1" applyBorder="1" applyAlignment="1">
      <alignment horizontal="center" vertical="center"/>
    </xf>
    <xf numFmtId="0" fontId="16" fillId="25" borderId="0" xfId="62" applyFont="1" applyFill="1" applyBorder="1" applyAlignment="1">
      <alignment wrapText="1"/>
    </xf>
    <xf numFmtId="0" fontId="20" fillId="25" borderId="0" xfId="62" applyFont="1" applyFill="1" applyBorder="1" applyAlignment="1">
      <alignment wrapText="1"/>
    </xf>
    <xf numFmtId="0" fontId="33" fillId="25" borderId="0" xfId="62" applyFont="1" applyFill="1" applyBorder="1" applyAlignment="1"/>
    <xf numFmtId="0" fontId="128" fillId="25" borderId="0" xfId="68" applyFont="1" applyFill="1" applyBorder="1" applyAlignment="1" applyProtection="1">
      <alignment horizontal="left"/>
    </xf>
    <xf numFmtId="0" fontId="15" fillId="26" borderId="19" xfId="70" applyFont="1" applyFill="1" applyBorder="1" applyAlignment="1">
      <alignment vertical="center" wrapText="1"/>
    </xf>
    <xf numFmtId="0" fontId="20" fillId="26" borderId="0" xfId="63" applyFont="1" applyFill="1" applyBorder="1" applyAlignment="1">
      <alignment horizontal="left" vertical="top"/>
    </xf>
    <xf numFmtId="0" fontId="46" fillId="24" borderId="0" xfId="40" applyFont="1" applyFill="1" applyBorder="1" applyAlignment="1">
      <alignment horizontal="left" vertical="center"/>
    </xf>
    <xf numFmtId="0" fontId="33" fillId="25" borderId="0" xfId="63" applyFont="1" applyFill="1" applyBorder="1" applyAlignment="1">
      <alignment horizontal="left" vertical="center"/>
    </xf>
    <xf numFmtId="0" fontId="6" fillId="26" borderId="0" xfId="63" applyFill="1" applyBorder="1" applyAlignment="1"/>
    <xf numFmtId="0" fontId="15" fillId="25" borderId="81" xfId="70" applyFont="1" applyFill="1" applyBorder="1" applyAlignment="1">
      <alignment horizontal="center"/>
    </xf>
    <xf numFmtId="0" fontId="15" fillId="25" borderId="57" xfId="62" applyFont="1" applyFill="1" applyBorder="1" applyAlignment="1">
      <alignment horizontal="center"/>
    </xf>
    <xf numFmtId="0" fontId="15" fillId="25" borderId="12" xfId="0" applyFont="1" applyFill="1" applyBorder="1" applyAlignment="1">
      <alignment horizontal="center"/>
    </xf>
    <xf numFmtId="0" fontId="15" fillId="25" borderId="12" xfId="62" applyFont="1" applyFill="1" applyBorder="1" applyAlignment="1"/>
    <xf numFmtId="177" fontId="27" fillId="27" borderId="0" xfId="220" applyNumberFormat="1" applyFont="1" applyFill="1" applyBorder="1" applyAlignment="1">
      <alignment horizontal="center" wrapText="1"/>
    </xf>
    <xf numFmtId="0" fontId="15" fillId="25" borderId="10" xfId="62" applyFont="1" applyFill="1" applyBorder="1" applyAlignment="1">
      <alignment horizontal="center"/>
    </xf>
    <xf numFmtId="0" fontId="6" fillId="0" borderId="10" xfId="62" applyBorder="1"/>
    <xf numFmtId="165" fontId="6" fillId="0" borderId="0" xfId="62" applyNumberFormat="1"/>
    <xf numFmtId="0" fontId="16" fillId="24" borderId="0" xfId="40" applyFont="1" applyFill="1" applyBorder="1" applyAlignment="1" applyProtection="1">
      <alignment horizontal="left" indent="1"/>
    </xf>
    <xf numFmtId="167" fontId="139" fillId="26" borderId="68" xfId="0" applyNumberFormat="1" applyFont="1" applyFill="1" applyBorder="1" applyAlignment="1">
      <alignment horizontal="right" indent="1"/>
    </xf>
    <xf numFmtId="167" fontId="141" fillId="26" borderId="0" xfId="62" applyNumberFormat="1" applyFont="1" applyFill="1" applyBorder="1" applyAlignment="1">
      <alignment horizontal="right" indent="1"/>
    </xf>
    <xf numFmtId="167" fontId="141" fillId="26" borderId="78" xfId="62" applyNumberFormat="1" applyFont="1" applyFill="1" applyBorder="1" applyAlignment="1">
      <alignment horizontal="right" indent="1"/>
    </xf>
    <xf numFmtId="167" fontId="141" fillId="26" borderId="79" xfId="62" applyNumberFormat="1" applyFont="1" applyFill="1" applyBorder="1" applyAlignment="1">
      <alignment horizontal="right" indent="1"/>
    </xf>
    <xf numFmtId="167" fontId="139" fillId="26" borderId="0" xfId="0" applyNumberFormat="1" applyFont="1" applyFill="1" applyBorder="1" applyAlignment="1">
      <alignment horizontal="right" indent="1"/>
    </xf>
    <xf numFmtId="167" fontId="139" fillId="26" borderId="80" xfId="0" applyNumberFormat="1" applyFont="1" applyFill="1" applyBorder="1" applyAlignment="1">
      <alignment horizontal="right" indent="1"/>
    </xf>
    <xf numFmtId="0" fontId="7" fillId="0" borderId="0" xfId="62" applyFont="1"/>
    <xf numFmtId="0" fontId="13" fillId="25" borderId="0" xfId="62" applyFont="1" applyFill="1" applyBorder="1" applyAlignment="1">
      <alignment vertical="top"/>
    </xf>
    <xf numFmtId="0" fontId="7" fillId="0" borderId="0" xfId="62" applyFont="1" applyAlignment="1">
      <alignment vertical="center"/>
    </xf>
    <xf numFmtId="171" fontId="74" fillId="26" borderId="0" xfId="71" applyNumberFormat="1" applyFont="1" applyFill="1" applyBorder="1" applyAlignment="1">
      <alignment horizontal="right" vertical="center"/>
    </xf>
    <xf numFmtId="0" fontId="22" fillId="0" borderId="0" xfId="62" applyFont="1" applyAlignment="1">
      <alignment vertical="center"/>
    </xf>
    <xf numFmtId="0" fontId="7" fillId="26" borderId="0" xfId="62" applyFont="1" applyFill="1" applyAlignment="1">
      <alignment vertical="center"/>
    </xf>
    <xf numFmtId="171" fontId="7" fillId="26" borderId="0" xfId="62" applyNumberFormat="1" applyFont="1" applyFill="1" applyBorder="1" applyAlignment="1">
      <alignment horizontal="right" vertical="center"/>
    </xf>
    <xf numFmtId="0" fontId="6" fillId="25" borderId="0" xfId="62" applyFill="1" applyAlignment="1">
      <alignment wrapText="1"/>
    </xf>
    <xf numFmtId="0" fontId="6" fillId="25" borderId="0" xfId="62" applyFill="1" applyBorder="1" applyAlignment="1">
      <alignment wrapText="1"/>
    </xf>
    <xf numFmtId="171" fontId="7" fillId="26" borderId="0" xfId="62" applyNumberFormat="1" applyFont="1" applyFill="1" applyBorder="1" applyAlignment="1">
      <alignment horizontal="right" vertical="center" wrapText="1"/>
    </xf>
    <xf numFmtId="0" fontId="9" fillId="25" borderId="19" xfId="72" applyFont="1" applyFill="1" applyBorder="1" applyAlignment="1">
      <alignment wrapText="1"/>
    </xf>
    <xf numFmtId="3" fontId="9" fillId="25" borderId="0" xfId="72" applyNumberFormat="1" applyFont="1" applyFill="1" applyBorder="1" applyAlignment="1">
      <alignment wrapText="1"/>
    </xf>
    <xf numFmtId="0" fontId="6" fillId="0" borderId="0" xfId="62" applyAlignment="1">
      <alignment wrapText="1"/>
    </xf>
    <xf numFmtId="0" fontId="7" fillId="0" borderId="0" xfId="62" applyFont="1" applyAlignment="1">
      <alignment wrapText="1"/>
    </xf>
    <xf numFmtId="0" fontId="7" fillId="0" borderId="0" xfId="62" applyFont="1" applyAlignment="1"/>
    <xf numFmtId="173" fontId="6" fillId="25" borderId="0" xfId="62" applyNumberFormat="1" applyFill="1" applyBorder="1"/>
    <xf numFmtId="0" fontId="7" fillId="0" borderId="0" xfId="219" applyFont="1"/>
    <xf numFmtId="0" fontId="15" fillId="25" borderId="12" xfId="78" applyFont="1" applyFill="1" applyBorder="1" applyAlignment="1">
      <alignment horizontal="center" vertical="center" wrapText="1"/>
    </xf>
    <xf numFmtId="0" fontId="13" fillId="25" borderId="49" xfId="62" applyFont="1" applyFill="1" applyBorder="1" applyAlignment="1">
      <alignment horizontal="left"/>
    </xf>
    <xf numFmtId="0" fontId="13" fillId="25" borderId="22" xfId="62" applyFont="1" applyFill="1" applyBorder="1" applyAlignment="1">
      <alignment horizontal="left"/>
    </xf>
    <xf numFmtId="0" fontId="6" fillId="25" borderId="0" xfId="70" applyFill="1" applyBorder="1" applyProtection="1"/>
    <xf numFmtId="0" fontId="6" fillId="25" borderId="18" xfId="70" applyFill="1" applyBorder="1" applyProtection="1"/>
    <xf numFmtId="0" fontId="17" fillId="25" borderId="18" xfId="70" applyFont="1" applyFill="1" applyBorder="1" applyAlignment="1" applyProtection="1">
      <alignment horizontal="left"/>
    </xf>
    <xf numFmtId="0" fontId="6" fillId="26" borderId="0" xfId="70" applyFill="1" applyBorder="1" applyProtection="1"/>
    <xf numFmtId="0" fontId="6" fillId="25" borderId="0" xfId="70" applyFill="1" applyProtection="1">
      <protection locked="0"/>
    </xf>
    <xf numFmtId="0" fontId="6" fillId="0" borderId="0" xfId="70" applyProtection="1">
      <protection locked="0"/>
    </xf>
    <xf numFmtId="0" fontId="6" fillId="25" borderId="0" xfId="70" applyFill="1" applyProtection="1"/>
    <xf numFmtId="0" fontId="6" fillId="25" borderId="23" xfId="70" applyFill="1" applyBorder="1" applyProtection="1"/>
    <xf numFmtId="0" fontId="6" fillId="25" borderId="22" xfId="70" applyFill="1" applyBorder="1" applyProtection="1"/>
    <xf numFmtId="0" fontId="6" fillId="25" borderId="20" xfId="70" applyFill="1" applyBorder="1" applyProtection="1"/>
    <xf numFmtId="0" fontId="6" fillId="0" borderId="0" xfId="70" applyBorder="1" applyProtection="1"/>
    <xf numFmtId="0" fontId="64" fillId="25" borderId="0" xfId="70" applyFont="1" applyFill="1" applyBorder="1" applyProtection="1"/>
    <xf numFmtId="0" fontId="6" fillId="25" borderId="0" xfId="70" applyFill="1" applyAlignment="1" applyProtection="1">
      <alignment vertical="center"/>
    </xf>
    <xf numFmtId="0" fontId="6" fillId="25" borderId="20" xfId="70" applyFill="1" applyBorder="1" applyAlignment="1" applyProtection="1">
      <alignment vertical="center"/>
    </xf>
    <xf numFmtId="0" fontId="79" fillId="26" borderId="15" xfId="70" applyFont="1" applyFill="1" applyBorder="1" applyAlignment="1" applyProtection="1">
      <alignment vertical="center"/>
    </xf>
    <xf numFmtId="0" fontId="102" fillId="26" borderId="16" xfId="70" applyFont="1" applyFill="1" applyBorder="1" applyAlignment="1" applyProtection="1">
      <alignment vertical="center"/>
    </xf>
    <xf numFmtId="0" fontId="102" fillId="26" borderId="17" xfId="70" applyFont="1" applyFill="1" applyBorder="1" applyAlignment="1" applyProtection="1">
      <alignment vertical="center"/>
    </xf>
    <xf numFmtId="0" fontId="6" fillId="25" borderId="0" xfId="70" applyFill="1" applyAlignment="1" applyProtection="1">
      <alignment vertical="center"/>
      <protection locked="0"/>
    </xf>
    <xf numFmtId="0" fontId="6" fillId="0" borderId="0" xfId="70" applyAlignment="1" applyProtection="1">
      <alignment vertical="center"/>
      <protection locked="0"/>
    </xf>
    <xf numFmtId="0" fontId="17" fillId="25" borderId="20" xfId="70" applyFont="1" applyFill="1" applyBorder="1" applyProtection="1"/>
    <xf numFmtId="0" fontId="15" fillId="25" borderId="0" xfId="70" applyFont="1" applyFill="1" applyBorder="1" applyAlignment="1" applyProtection="1">
      <alignment horizontal="center" vertical="center"/>
    </xf>
    <xf numFmtId="0" fontId="15" fillId="25" borderId="13" xfId="70" applyFont="1" applyFill="1" applyBorder="1" applyAlignment="1" applyProtection="1">
      <alignment horizontal="right" vertical="center"/>
    </xf>
    <xf numFmtId="0" fontId="15" fillId="25" borderId="13" xfId="70" applyFont="1" applyFill="1" applyBorder="1" applyAlignment="1" applyProtection="1">
      <alignment horizontal="center" vertical="center"/>
    </xf>
    <xf numFmtId="0" fontId="15" fillId="25" borderId="13" xfId="70" applyFont="1" applyFill="1" applyBorder="1" applyAlignment="1" applyProtection="1">
      <alignment vertical="center"/>
    </xf>
    <xf numFmtId="0" fontId="15" fillId="25" borderId="13" xfId="70" applyFont="1" applyFill="1" applyBorder="1" applyAlignment="1" applyProtection="1">
      <alignment horizontal="center"/>
    </xf>
    <xf numFmtId="0" fontId="15" fillId="25" borderId="13" xfId="70" applyFont="1" applyFill="1" applyBorder="1" applyAlignment="1" applyProtection="1">
      <alignment horizontal="right"/>
    </xf>
    <xf numFmtId="0" fontId="15" fillId="25" borderId="13" xfId="70" applyFont="1" applyFill="1" applyBorder="1" applyAlignment="1" applyProtection="1"/>
    <xf numFmtId="0" fontId="14" fillId="25" borderId="0" xfId="70" applyFont="1" applyFill="1" applyBorder="1" applyProtection="1"/>
    <xf numFmtId="0" fontId="60" fillId="25" borderId="0" xfId="70" applyFont="1" applyFill="1" applyProtection="1"/>
    <xf numFmtId="0" fontId="60" fillId="25" borderId="20" xfId="70" applyFont="1" applyFill="1" applyBorder="1" applyProtection="1"/>
    <xf numFmtId="0" fontId="60" fillId="25" borderId="0" xfId="70" applyFont="1" applyFill="1" applyProtection="1">
      <protection locked="0"/>
    </xf>
    <xf numFmtId="0" fontId="60" fillId="0" borderId="0" xfId="70" applyFont="1" applyProtection="1">
      <protection locked="0"/>
    </xf>
    <xf numFmtId="0" fontId="17" fillId="25" borderId="0" xfId="70" applyFont="1" applyFill="1" applyBorder="1" applyProtection="1"/>
    <xf numFmtId="0" fontId="9" fillId="25" borderId="0" xfId="70" applyFont="1" applyFill="1" applyBorder="1" applyProtection="1"/>
    <xf numFmtId="0" fontId="17" fillId="0" borderId="0" xfId="70" applyFont="1" applyBorder="1" applyProtection="1"/>
    <xf numFmtId="0" fontId="63" fillId="25" borderId="0" xfId="70" applyFont="1" applyFill="1" applyBorder="1" applyProtection="1"/>
    <xf numFmtId="0" fontId="61" fillId="25" borderId="0" xfId="70" applyFont="1" applyFill="1" applyProtection="1"/>
    <xf numFmtId="0" fontId="61" fillId="25" borderId="20" xfId="70" applyFont="1" applyFill="1" applyBorder="1" applyProtection="1"/>
    <xf numFmtId="0" fontId="67" fillId="25" borderId="0" xfId="70" applyFont="1" applyFill="1" applyBorder="1" applyProtection="1"/>
    <xf numFmtId="0" fontId="61" fillId="25" borderId="0" xfId="70" applyFont="1" applyFill="1" applyProtection="1">
      <protection locked="0"/>
    </xf>
    <xf numFmtId="0" fontId="61" fillId="0" borderId="0" xfId="70" applyFont="1" applyProtection="1">
      <protection locked="0"/>
    </xf>
    <xf numFmtId="0" fontId="20" fillId="0" borderId="0" xfId="70" applyFont="1" applyBorder="1" applyAlignment="1" applyProtection="1"/>
    <xf numFmtId="0" fontId="6" fillId="25" borderId="0" xfId="70" applyFill="1" applyBorder="1" applyAlignment="1" applyProtection="1"/>
    <xf numFmtId="0" fontId="10" fillId="25" borderId="0" xfId="70" applyFont="1" applyFill="1" applyBorder="1" applyProtection="1"/>
    <xf numFmtId="167" fontId="74" fillId="25" borderId="0" xfId="70" applyNumberFormat="1" applyFont="1" applyFill="1" applyBorder="1" applyAlignment="1" applyProtection="1">
      <alignment horizontal="right"/>
    </xf>
    <xf numFmtId="167" fontId="74" fillId="26" borderId="0" xfId="70" applyNumberFormat="1" applyFont="1" applyFill="1" applyBorder="1" applyAlignment="1" applyProtection="1">
      <alignment horizontal="right"/>
    </xf>
    <xf numFmtId="0" fontId="59" fillId="25" borderId="0" xfId="70" applyFont="1" applyFill="1" applyBorder="1" applyAlignment="1" applyProtection="1">
      <alignment horizontal="left"/>
    </xf>
    <xf numFmtId="167" fontId="66" fillId="25" borderId="0" xfId="70" applyNumberFormat="1" applyFont="1" applyFill="1" applyBorder="1" applyAlignment="1" applyProtection="1">
      <alignment horizontal="right"/>
    </xf>
    <xf numFmtId="167" fontId="66" fillId="26" borderId="0" xfId="70" applyNumberFormat="1" applyFont="1" applyFill="1" applyBorder="1" applyAlignment="1" applyProtection="1">
      <alignment horizontal="right"/>
    </xf>
    <xf numFmtId="0" fontId="45" fillId="25" borderId="0" xfId="70" applyFont="1" applyFill="1" applyProtection="1"/>
    <xf numFmtId="0" fontId="45" fillId="25" borderId="20" xfId="70" applyFont="1" applyFill="1" applyBorder="1" applyProtection="1"/>
    <xf numFmtId="167" fontId="15" fillId="25" borderId="0" xfId="70" applyNumberFormat="1" applyFont="1" applyFill="1" applyBorder="1" applyAlignment="1" applyProtection="1">
      <alignment horizontal="right"/>
    </xf>
    <xf numFmtId="167" fontId="15" fillId="26" borderId="0" xfId="70" applyNumberFormat="1" applyFont="1" applyFill="1" applyBorder="1" applyAlignment="1" applyProtection="1">
      <alignment horizontal="right"/>
    </xf>
    <xf numFmtId="0" fontId="6" fillId="25" borderId="0" xfId="70" applyFont="1" applyFill="1" applyProtection="1"/>
    <xf numFmtId="0" fontId="6" fillId="25" borderId="20" xfId="70" applyFont="1" applyFill="1" applyBorder="1" applyProtection="1"/>
    <xf numFmtId="0" fontId="16" fillId="24" borderId="0" xfId="40" applyFont="1" applyFill="1" applyBorder="1" applyAlignment="1" applyProtection="1">
      <alignment horizontal="left"/>
    </xf>
    <xf numFmtId="167" fontId="16" fillId="25" borderId="0" xfId="70" applyNumberFormat="1" applyFont="1" applyFill="1" applyBorder="1" applyAlignment="1" applyProtection="1">
      <alignment horizontal="right"/>
    </xf>
    <xf numFmtId="167" fontId="16" fillId="26" borderId="0" xfId="70" applyNumberFormat="1" applyFont="1" applyFill="1" applyBorder="1" applyAlignment="1" applyProtection="1">
      <alignment horizontal="right"/>
    </xf>
    <xf numFmtId="0" fontId="6" fillId="25" borderId="0" xfId="70" applyFont="1" applyFill="1" applyProtection="1">
      <protection locked="0"/>
    </xf>
    <xf numFmtId="0" fontId="6" fillId="0" borderId="0" xfId="70" applyFont="1" applyProtection="1">
      <protection locked="0"/>
    </xf>
    <xf numFmtId="167" fontId="16" fillId="26" borderId="0" xfId="70" applyNumberFormat="1" applyFont="1" applyFill="1" applyBorder="1" applyAlignment="1" applyProtection="1">
      <alignment horizontal="right"/>
      <protection locked="0"/>
    </xf>
    <xf numFmtId="0" fontId="65" fillId="25" borderId="20" xfId="70" applyFont="1" applyFill="1" applyBorder="1" applyAlignment="1" applyProtection="1">
      <alignment horizontal="center"/>
    </xf>
    <xf numFmtId="0" fontId="33" fillId="25" borderId="0" xfId="70" applyFont="1" applyFill="1" applyBorder="1" applyProtection="1"/>
    <xf numFmtId="0" fontId="80" fillId="25" borderId="0" xfId="70" applyFont="1" applyFill="1" applyBorder="1" applyAlignment="1" applyProtection="1">
      <alignment horizontal="left" vertical="center"/>
    </xf>
    <xf numFmtId="1" fontId="16" fillId="25" borderId="0" xfId="70" applyNumberFormat="1" applyFont="1" applyFill="1" applyBorder="1" applyAlignment="1" applyProtection="1">
      <alignment horizontal="center"/>
    </xf>
    <xf numFmtId="3" fontId="16" fillId="25" borderId="0" xfId="70" applyNumberFormat="1" applyFont="1" applyFill="1" applyBorder="1" applyAlignment="1" applyProtection="1">
      <alignment horizontal="center"/>
    </xf>
    <xf numFmtId="0" fontId="6" fillId="0" borderId="18" xfId="70" applyFill="1" applyBorder="1" applyProtection="1"/>
    <xf numFmtId="0" fontId="15" fillId="25" borderId="0" xfId="70" applyFont="1" applyFill="1" applyBorder="1" applyAlignment="1" applyProtection="1">
      <alignment horizontal="right"/>
    </xf>
    <xf numFmtId="0" fontId="6" fillId="0" borderId="0" xfId="70" applyFill="1" applyAlignment="1" applyProtection="1">
      <alignment horizontal="center"/>
      <protection locked="0"/>
    </xf>
    <xf numFmtId="0" fontId="6" fillId="0" borderId="0" xfId="70" applyFill="1" applyProtection="1">
      <protection locked="0"/>
    </xf>
    <xf numFmtId="0" fontId="13" fillId="25" borderId="22" xfId="70" applyFont="1" applyFill="1" applyBorder="1" applyAlignment="1" applyProtection="1">
      <alignment horizontal="left"/>
    </xf>
    <xf numFmtId="0" fontId="20" fillId="25" borderId="22" xfId="70" applyFont="1" applyFill="1" applyBorder="1" applyProtection="1"/>
    <xf numFmtId="0" fontId="45" fillId="25" borderId="22" xfId="70" applyFont="1" applyFill="1" applyBorder="1" applyAlignment="1" applyProtection="1">
      <alignment horizontal="left"/>
    </xf>
    <xf numFmtId="0" fontId="6" fillId="25" borderId="21" xfId="70" applyFill="1" applyBorder="1" applyProtection="1"/>
    <xf numFmtId="0" fontId="6" fillId="25" borderId="19" xfId="70" applyFill="1" applyBorder="1" applyProtection="1"/>
    <xf numFmtId="0" fontId="6" fillId="25" borderId="0" xfId="70" applyFill="1" applyBorder="1" applyAlignment="1" applyProtection="1">
      <alignment vertical="center"/>
    </xf>
    <xf numFmtId="0" fontId="15" fillId="25" borderId="0" xfId="70" applyFont="1" applyFill="1" applyBorder="1" applyAlignment="1" applyProtection="1">
      <alignment horizontal="center"/>
    </xf>
    <xf numFmtId="0" fontId="6" fillId="0" borderId="0" xfId="70" applyFill="1" applyAlignment="1" applyProtection="1">
      <alignment vertical="center"/>
      <protection locked="0"/>
    </xf>
    <xf numFmtId="0" fontId="6" fillId="25" borderId="0" xfId="70" applyFill="1" applyBorder="1" applyAlignment="1" applyProtection="1">
      <alignment vertical="justify"/>
    </xf>
    <xf numFmtId="0" fontId="9" fillId="25" borderId="19" xfId="70" applyFont="1" applyFill="1" applyBorder="1" applyProtection="1"/>
    <xf numFmtId="0" fontId="62" fillId="25" borderId="0" xfId="70" applyFont="1" applyFill="1" applyBorder="1" applyProtection="1"/>
    <xf numFmtId="0" fontId="63" fillId="25" borderId="19" xfId="70" applyFont="1" applyFill="1" applyBorder="1" applyProtection="1"/>
    <xf numFmtId="0" fontId="7" fillId="25" borderId="0" xfId="70" applyFont="1" applyFill="1" applyBorder="1" applyProtection="1"/>
    <xf numFmtId="0" fontId="112" fillId="0" borderId="0" xfId="70" applyFont="1" applyFill="1" applyAlignment="1" applyProtection="1">
      <alignment vertical="center" wrapText="1"/>
      <protection locked="0"/>
    </xf>
    <xf numFmtId="165" fontId="6" fillId="0" borderId="0" xfId="70" applyNumberFormat="1" applyFill="1" applyProtection="1">
      <protection locked="0"/>
    </xf>
    <xf numFmtId="0" fontId="17" fillId="25" borderId="0" xfId="70" applyFont="1" applyFill="1" applyProtection="1"/>
    <xf numFmtId="0" fontId="16" fillId="25" borderId="0" xfId="70" applyFont="1" applyFill="1" applyBorder="1" applyProtection="1"/>
    <xf numFmtId="0" fontId="14" fillId="25" borderId="19" xfId="70" applyFont="1" applyFill="1" applyBorder="1" applyProtection="1"/>
    <xf numFmtId="0" fontId="17" fillId="0" borderId="0" xfId="70" applyFont="1" applyProtection="1">
      <protection locked="0"/>
    </xf>
    <xf numFmtId="0" fontId="15" fillId="25" borderId="0" xfId="70" applyFont="1" applyFill="1" applyBorder="1" applyAlignment="1" applyProtection="1">
      <alignment horizontal="left"/>
    </xf>
    <xf numFmtId="167" fontId="6" fillId="0" borderId="0" xfId="70" applyNumberFormat="1" applyFill="1" applyProtection="1">
      <protection locked="0"/>
    </xf>
    <xf numFmtId="0" fontId="10" fillId="25" borderId="19" xfId="70" applyFont="1" applyFill="1" applyBorder="1" applyProtection="1"/>
    <xf numFmtId="165" fontId="16" fillId="25" borderId="0" xfId="70" applyNumberFormat="1" applyFont="1" applyFill="1" applyBorder="1" applyAlignment="1" applyProtection="1">
      <alignment horizontal="center"/>
    </xf>
    <xf numFmtId="165" fontId="7" fillId="25" borderId="0" xfId="70" applyNumberFormat="1" applyFont="1" applyFill="1" applyBorder="1" applyAlignment="1" applyProtection="1">
      <alignment horizontal="center"/>
    </xf>
    <xf numFmtId="0" fontId="6" fillId="0" borderId="0" xfId="70" applyFill="1" applyAlignment="1" applyProtection="1">
      <alignment horizontal="center" vertical="center"/>
      <protection locked="0"/>
    </xf>
    <xf numFmtId="0" fontId="17" fillId="0" borderId="0" xfId="70" applyFont="1" applyFill="1" applyProtection="1">
      <protection locked="0"/>
    </xf>
    <xf numFmtId="0" fontId="65" fillId="0" borderId="0" xfId="70" applyFont="1" applyFill="1" applyAlignment="1" applyProtection="1">
      <alignment horizontal="left"/>
      <protection locked="0"/>
    </xf>
    <xf numFmtId="14" fontId="142" fillId="0" borderId="0" xfId="70" applyNumberFormat="1" applyFont="1" applyFill="1" applyAlignment="1" applyProtection="1">
      <protection locked="0"/>
    </xf>
    <xf numFmtId="0" fontId="60" fillId="25" borderId="0" xfId="70" applyFont="1" applyFill="1" applyBorder="1" applyProtection="1"/>
    <xf numFmtId="167" fontId="74" fillId="25" borderId="0" xfId="70" applyNumberFormat="1" applyFont="1" applyFill="1" applyBorder="1" applyAlignment="1" applyProtection="1"/>
    <xf numFmtId="167" fontId="74" fillId="26" borderId="0" xfId="70" applyNumberFormat="1" applyFont="1" applyFill="1" applyBorder="1" applyAlignment="1" applyProtection="1"/>
    <xf numFmtId="0" fontId="142" fillId="0" borderId="0" xfId="70" applyFont="1" applyFill="1" applyAlignment="1" applyProtection="1">
      <alignment vertical="center" wrapText="1"/>
      <protection locked="0"/>
    </xf>
    <xf numFmtId="0" fontId="60" fillId="0" borderId="0" xfId="70" applyFont="1" applyFill="1" applyProtection="1">
      <protection locked="0"/>
    </xf>
    <xf numFmtId="167" fontId="15" fillId="25" borderId="0" xfId="70" applyNumberFormat="1" applyFont="1" applyFill="1" applyBorder="1" applyAlignment="1" applyProtection="1"/>
    <xf numFmtId="167" fontId="15" fillId="26" borderId="0" xfId="70" applyNumberFormat="1" applyFont="1" applyFill="1" applyBorder="1" applyAlignment="1" applyProtection="1"/>
    <xf numFmtId="0" fontId="45" fillId="0" borderId="0" xfId="70" applyFont="1" applyFill="1" applyAlignment="1" applyProtection="1">
      <protection locked="0"/>
    </xf>
    <xf numFmtId="0" fontId="28" fillId="0" borderId="0" xfId="70" applyFont="1" applyFill="1" applyAlignment="1" applyProtection="1">
      <alignment horizontal="center"/>
      <protection locked="0"/>
    </xf>
    <xf numFmtId="0" fontId="17" fillId="25" borderId="0" xfId="70" applyFont="1" applyFill="1" applyBorder="1" applyAlignment="1" applyProtection="1">
      <alignment vertical="center"/>
    </xf>
    <xf numFmtId="167" fontId="6" fillId="0" borderId="0" xfId="70" applyNumberFormat="1" applyFill="1" applyAlignment="1" applyProtection="1">
      <alignment horizontal="center"/>
      <protection locked="0"/>
    </xf>
    <xf numFmtId="167" fontId="16" fillId="25" borderId="0" xfId="70" applyNumberFormat="1" applyFont="1" applyFill="1" applyBorder="1" applyAlignment="1" applyProtection="1"/>
    <xf numFmtId="167" fontId="16" fillId="26" borderId="0" xfId="70" applyNumberFormat="1" applyFont="1" applyFill="1" applyBorder="1" applyAlignment="1" applyProtection="1"/>
    <xf numFmtId="165" fontId="17" fillId="0" borderId="0" xfId="70" applyNumberFormat="1" applyFont="1" applyFill="1" applyProtection="1">
      <protection locked="0"/>
    </xf>
    <xf numFmtId="0" fontId="6" fillId="0" borderId="0" xfId="70" applyFont="1" applyFill="1" applyAlignment="1" applyProtection="1">
      <alignment wrapText="1"/>
      <protection locked="0"/>
    </xf>
    <xf numFmtId="0" fontId="6" fillId="0" borderId="0" xfId="70" applyFill="1" applyAlignment="1" applyProtection="1">
      <alignment wrapText="1"/>
      <protection locked="0"/>
    </xf>
    <xf numFmtId="3" fontId="6" fillId="0" borderId="0" xfId="70" applyNumberFormat="1" applyFill="1" applyAlignment="1" applyProtection="1">
      <alignment horizontal="center"/>
      <protection locked="0"/>
    </xf>
    <xf numFmtId="0" fontId="16" fillId="25" borderId="0" xfId="70" applyFont="1" applyFill="1" applyBorder="1" applyAlignment="1" applyProtection="1">
      <alignment horizontal="left" indent="1"/>
    </xf>
    <xf numFmtId="169" fontId="59" fillId="25" borderId="0" xfId="70" applyNumberFormat="1" applyFont="1" applyFill="1" applyBorder="1" applyAlignment="1" applyProtection="1">
      <alignment horizontal="center"/>
    </xf>
    <xf numFmtId="165" fontId="116" fillId="25" borderId="0" xfId="70" applyNumberFormat="1" applyFont="1" applyFill="1" applyBorder="1" applyAlignment="1" applyProtection="1">
      <alignment horizontal="center"/>
    </xf>
    <xf numFmtId="165" fontId="20" fillId="25" borderId="0" xfId="70" applyNumberFormat="1" applyFont="1" applyFill="1" applyBorder="1" applyAlignment="1" applyProtection="1">
      <alignment horizontal="right"/>
    </xf>
    <xf numFmtId="0" fontId="45" fillId="25" borderId="0" xfId="70" applyFont="1" applyFill="1" applyBorder="1" applyProtection="1"/>
    <xf numFmtId="0" fontId="18" fillId="30" borderId="19" xfId="70" applyFont="1" applyFill="1" applyBorder="1" applyAlignment="1" applyProtection="1">
      <alignment horizontal="center" vertical="center"/>
    </xf>
    <xf numFmtId="0" fontId="6" fillId="25" borderId="0" xfId="70" applyFill="1" applyBorder="1" applyAlignment="1" applyProtection="1">
      <alignment horizontal="left"/>
    </xf>
    <xf numFmtId="0" fontId="6" fillId="26" borderId="0" xfId="70" applyFill="1" applyProtection="1"/>
    <xf numFmtId="0" fontId="13" fillId="25" borderId="23" xfId="70" applyFont="1" applyFill="1" applyBorder="1" applyAlignment="1" applyProtection="1">
      <alignment horizontal="left"/>
    </xf>
    <xf numFmtId="0" fontId="20" fillId="25" borderId="22" xfId="70" applyFont="1" applyFill="1" applyBorder="1" applyAlignment="1" applyProtection="1">
      <alignment horizontal="right"/>
    </xf>
    <xf numFmtId="0" fontId="13" fillId="25" borderId="20" xfId="70" applyFont="1" applyFill="1" applyBorder="1" applyAlignment="1" applyProtection="1">
      <alignment horizontal="left"/>
    </xf>
    <xf numFmtId="0" fontId="20" fillId="0" borderId="0" xfId="70" applyFont="1" applyBorder="1" applyAlignment="1" applyProtection="1">
      <alignment vertical="center"/>
    </xf>
    <xf numFmtId="0" fontId="13" fillId="25" borderId="0" xfId="70" applyFont="1" applyFill="1" applyBorder="1" applyAlignment="1" applyProtection="1">
      <alignment horizontal="left"/>
    </xf>
    <xf numFmtId="0" fontId="45" fillId="25" borderId="0" xfId="70" applyFont="1" applyFill="1" applyBorder="1" applyAlignment="1" applyProtection="1">
      <alignment horizontal="left"/>
    </xf>
    <xf numFmtId="0" fontId="79" fillId="26" borderId="15" xfId="70" applyFont="1" applyFill="1" applyBorder="1" applyAlignment="1" applyProtection="1"/>
    <xf numFmtId="0" fontId="15" fillId="25" borderId="0" xfId="70" applyFont="1" applyFill="1" applyBorder="1" applyAlignment="1" applyProtection="1">
      <alignment horizontal="center" vertical="distributed"/>
    </xf>
    <xf numFmtId="165" fontId="6" fillId="0" borderId="0" xfId="70" applyNumberFormat="1" applyProtection="1">
      <protection locked="0"/>
    </xf>
    <xf numFmtId="0" fontId="27" fillId="25" borderId="0" xfId="70" applyFont="1" applyFill="1" applyProtection="1"/>
    <xf numFmtId="0" fontId="27" fillId="25" borderId="20" xfId="70" applyFont="1" applyFill="1" applyBorder="1" applyProtection="1"/>
    <xf numFmtId="0" fontId="27" fillId="25" borderId="0" xfId="70" applyFont="1" applyFill="1" applyBorder="1" applyProtection="1"/>
    <xf numFmtId="0" fontId="27" fillId="0" borderId="0" xfId="70" applyFont="1" applyProtection="1">
      <protection locked="0"/>
    </xf>
    <xf numFmtId="0" fontId="25" fillId="25" borderId="0" xfId="70" applyFont="1" applyFill="1" applyProtection="1"/>
    <xf numFmtId="0" fontId="25" fillId="0" borderId="0" xfId="70" applyFont="1" applyProtection="1">
      <protection locked="0"/>
    </xf>
    <xf numFmtId="0" fontId="25" fillId="25" borderId="20" xfId="70" applyFont="1" applyFill="1" applyBorder="1" applyProtection="1"/>
    <xf numFmtId="0" fontId="20" fillId="25" borderId="0" xfId="70" applyFont="1" applyFill="1" applyBorder="1" applyAlignment="1" applyProtection="1">
      <alignment horizontal="right"/>
    </xf>
    <xf numFmtId="164" fontId="15" fillId="25" borderId="0" xfId="70" applyNumberFormat="1" applyFont="1" applyFill="1" applyBorder="1" applyAlignment="1" applyProtection="1">
      <alignment horizontal="center"/>
    </xf>
    <xf numFmtId="164" fontId="59" fillId="25" borderId="0" xfId="70" applyNumberFormat="1" applyFont="1" applyFill="1" applyBorder="1" applyAlignment="1" applyProtection="1">
      <alignment horizontal="center"/>
    </xf>
    <xf numFmtId="165" fontId="74" fillId="26" borderId="0" xfId="70" applyNumberFormat="1" applyFont="1" applyFill="1" applyBorder="1" applyAlignment="1" applyProtection="1">
      <alignment horizontal="right"/>
    </xf>
    <xf numFmtId="165" fontId="15" fillId="26" borderId="0" xfId="70" applyNumberFormat="1" applyFont="1" applyFill="1" applyBorder="1" applyAlignment="1" applyProtection="1">
      <alignment horizontal="right"/>
    </xf>
    <xf numFmtId="1" fontId="15" fillId="25" borderId="0" xfId="70" applyNumberFormat="1" applyFont="1" applyFill="1" applyBorder="1" applyAlignment="1" applyProtection="1">
      <alignment horizontal="center"/>
    </xf>
    <xf numFmtId="165" fontId="16" fillId="26" borderId="0" xfId="70" applyNumberFormat="1" applyFont="1" applyFill="1" applyBorder="1" applyAlignment="1" applyProtection="1">
      <alignment horizontal="right"/>
    </xf>
    <xf numFmtId="0" fontId="28" fillId="25" borderId="20" xfId="70" applyFont="1" applyFill="1" applyBorder="1" applyProtection="1"/>
    <xf numFmtId="0" fontId="117" fillId="25" borderId="0" xfId="70" applyFont="1" applyFill="1" applyProtection="1"/>
    <xf numFmtId="164" fontId="66" fillId="25" borderId="0" xfId="70" applyNumberFormat="1" applyFont="1" applyFill="1" applyBorder="1" applyAlignment="1" applyProtection="1">
      <alignment horizontal="center"/>
    </xf>
    <xf numFmtId="0" fontId="117" fillId="0" borderId="0" xfId="70" applyFont="1" applyProtection="1">
      <protection locked="0"/>
    </xf>
    <xf numFmtId="0" fontId="18" fillId="30" borderId="20" xfId="70" applyFont="1" applyFill="1" applyBorder="1" applyAlignment="1" applyProtection="1">
      <alignment horizontal="center" vertical="center"/>
    </xf>
    <xf numFmtId="0" fontId="6" fillId="0" borderId="0" xfId="70" applyProtection="1"/>
    <xf numFmtId="0" fontId="15" fillId="26" borderId="13" xfId="62" applyFont="1" applyFill="1" applyBorder="1" applyAlignment="1">
      <alignment horizontal="center" vertical="center"/>
    </xf>
    <xf numFmtId="1" fontId="15" fillId="26" borderId="12" xfId="63" applyNumberFormat="1" applyFont="1" applyFill="1" applyBorder="1" applyAlignment="1">
      <alignment horizontal="center" vertical="center"/>
    </xf>
    <xf numFmtId="0" fontId="15" fillId="0" borderId="0" xfId="70" applyFont="1" applyBorder="1" applyAlignment="1">
      <alignment horizontal="left" indent="1"/>
    </xf>
    <xf numFmtId="0" fontId="12" fillId="26" borderId="13" xfId="0" applyFont="1" applyFill="1" applyBorder="1" applyAlignment="1"/>
    <xf numFmtId="0" fontId="15" fillId="26" borderId="13" xfId="70" applyFont="1" applyFill="1" applyBorder="1" applyAlignment="1">
      <alignment wrapText="1"/>
    </xf>
    <xf numFmtId="0" fontId="15" fillId="26" borderId="13" xfId="70" applyFont="1" applyFill="1" applyBorder="1" applyAlignment="1"/>
    <xf numFmtId="0" fontId="15" fillId="25" borderId="18" xfId="70" applyFont="1" applyFill="1" applyBorder="1" applyAlignment="1">
      <alignment horizontal="center"/>
    </xf>
    <xf numFmtId="0" fontId="83" fillId="25" borderId="19" xfId="63" applyFont="1" applyFill="1" applyBorder="1" applyAlignment="1">
      <alignment horizontal="right" vertical="center"/>
    </xf>
    <xf numFmtId="0" fontId="75" fillId="25" borderId="0" xfId="63" applyFont="1" applyFill="1" applyAlignment="1">
      <alignment horizontal="left" vertical="top"/>
    </xf>
    <xf numFmtId="0" fontId="75" fillId="25" borderId="0" xfId="63" applyFont="1" applyFill="1" applyBorder="1" applyAlignment="1">
      <alignment horizontal="left" vertical="top"/>
    </xf>
    <xf numFmtId="0" fontId="74" fillId="27" borderId="0" xfId="40" applyFont="1" applyFill="1" applyBorder="1" applyAlignment="1">
      <alignment horizontal="left" vertical="top"/>
    </xf>
    <xf numFmtId="4" fontId="85" fillId="27" borderId="0" xfId="40" applyNumberFormat="1" applyFont="1" applyFill="1" applyBorder="1" applyAlignment="1">
      <alignment horizontal="right" vertical="top" wrapText="1"/>
    </xf>
    <xf numFmtId="0" fontId="20" fillId="25" borderId="0" xfId="63" applyFont="1" applyFill="1" applyBorder="1" applyAlignment="1">
      <alignment horizontal="right" vertical="top"/>
    </xf>
    <xf numFmtId="0" fontId="83" fillId="25" borderId="19" xfId="63" applyFont="1" applyFill="1" applyBorder="1" applyAlignment="1">
      <alignment horizontal="left" vertical="top"/>
    </xf>
    <xf numFmtId="0" fontId="75" fillId="26" borderId="0" xfId="63" applyFont="1" applyFill="1" applyAlignment="1">
      <alignment horizontal="left" vertical="top"/>
    </xf>
    <xf numFmtId="0" fontId="75" fillId="0" borderId="0" xfId="63" applyFont="1" applyAlignment="1">
      <alignment horizontal="left" vertical="top"/>
    </xf>
    <xf numFmtId="0" fontId="15" fillId="25" borderId="0" xfId="70" applyFont="1" applyFill="1" applyBorder="1" applyAlignment="1">
      <alignment horizontal="center" wrapText="1"/>
    </xf>
    <xf numFmtId="0" fontId="45" fillId="25" borderId="0" xfId="70" applyFont="1" applyFill="1" applyBorder="1" applyAlignment="1"/>
    <xf numFmtId="0" fontId="6" fillId="25" borderId="0" xfId="63" applyFont="1" applyFill="1" applyAlignment="1"/>
    <xf numFmtId="0" fontId="15" fillId="0" borderId="0" xfId="70" applyFont="1" applyBorder="1" applyAlignment="1">
      <alignment horizontal="center" wrapText="1"/>
    </xf>
    <xf numFmtId="0" fontId="77" fillId="24" borderId="0" xfId="66" applyFont="1" applyFill="1" applyBorder="1" applyAlignment="1">
      <alignment horizontal="left"/>
    </xf>
    <xf numFmtId="0" fontId="22" fillId="25" borderId="0" xfId="63" applyFont="1" applyFill="1" applyBorder="1" applyAlignment="1">
      <alignment horizontal="center" wrapText="1"/>
    </xf>
    <xf numFmtId="0" fontId="51" fillId="25" borderId="0" xfId="63" applyFont="1" applyFill="1" applyBorder="1" applyAlignment="1"/>
    <xf numFmtId="3" fontId="85" fillId="25" borderId="0" xfId="63" applyNumberFormat="1" applyFont="1" applyFill="1" applyBorder="1" applyAlignment="1"/>
    <xf numFmtId="0" fontId="22" fillId="0" borderId="0" xfId="63" applyFont="1" applyBorder="1" applyAlignment="1">
      <alignment horizontal="center" wrapText="1"/>
    </xf>
    <xf numFmtId="0" fontId="15" fillId="25" borderId="0" xfId="63" applyFont="1" applyFill="1" applyBorder="1" applyAlignment="1">
      <alignment horizontal="left" wrapText="1" indent="1"/>
    </xf>
    <xf numFmtId="0" fontId="45" fillId="25" borderId="0" xfId="63" applyFont="1" applyFill="1" applyBorder="1" applyAlignment="1">
      <alignment horizontal="left" indent="1"/>
    </xf>
    <xf numFmtId="0" fontId="83" fillId="25" borderId="19" xfId="63" applyFont="1" applyFill="1" applyBorder="1" applyAlignment="1">
      <alignment horizontal="left" indent="1"/>
    </xf>
    <xf numFmtId="3" fontId="85" fillId="25" borderId="0" xfId="63" applyNumberFormat="1" applyFont="1" applyFill="1" applyBorder="1" applyAlignment="1">
      <alignment horizontal="left" indent="1"/>
    </xf>
    <xf numFmtId="0" fontId="15" fillId="0" borderId="0" xfId="63" applyFont="1" applyBorder="1" applyAlignment="1">
      <alignment horizontal="left" wrapText="1" indent="1"/>
    </xf>
    <xf numFmtId="0" fontId="15" fillId="26" borderId="0" xfId="63" applyFont="1" applyFill="1" applyBorder="1" applyAlignment="1">
      <alignment horizontal="left" wrapText="1" indent="1"/>
    </xf>
    <xf numFmtId="0" fontId="45" fillId="26" borderId="0" xfId="63" applyFont="1" applyFill="1" applyBorder="1" applyAlignment="1">
      <alignment horizontal="left" indent="1"/>
    </xf>
    <xf numFmtId="0" fontId="45" fillId="26" borderId="0" xfId="70" applyFont="1" applyFill="1" applyBorder="1" applyAlignment="1">
      <alignment horizontal="left" indent="1"/>
    </xf>
    <xf numFmtId="0" fontId="6" fillId="26" borderId="0" xfId="63" applyFill="1" applyAlignment="1">
      <alignment horizontal="left" indent="1"/>
    </xf>
    <xf numFmtId="0" fontId="6" fillId="26" borderId="0" xfId="63" applyFill="1" applyBorder="1" applyAlignment="1">
      <alignment horizontal="left" indent="1"/>
    </xf>
    <xf numFmtId="0" fontId="6" fillId="0" borderId="0" xfId="63" applyAlignment="1">
      <alignment horizontal="left" indent="1"/>
    </xf>
    <xf numFmtId="0" fontId="20" fillId="26" borderId="0" xfId="63" applyFont="1" applyFill="1" applyBorder="1" applyAlignment="1">
      <alignment horizontal="left"/>
    </xf>
    <xf numFmtId="3" fontId="137" fillId="26" borderId="0" xfId="63" applyNumberFormat="1" applyFont="1" applyFill="1" applyBorder="1" applyAlignment="1">
      <alignment horizontal="center"/>
    </xf>
    <xf numFmtId="3" fontId="137" fillId="26" borderId="0" xfId="63" applyNumberFormat="1" applyFont="1" applyFill="1" applyBorder="1" applyAlignment="1">
      <alignment horizontal="right"/>
    </xf>
    <xf numFmtId="3" fontId="138" fillId="48" borderId="0" xfId="63" applyNumberFormat="1" applyFont="1" applyFill="1" applyBorder="1" applyAlignment="1"/>
    <xf numFmtId="1" fontId="33" fillId="26" borderId="12" xfId="63" applyNumberFormat="1" applyFont="1" applyFill="1" applyBorder="1" applyAlignment="1">
      <alignment horizontal="center" vertical="center"/>
    </xf>
    <xf numFmtId="1" fontId="20" fillId="26" borderId="12" xfId="63" applyNumberFormat="1" applyFont="1" applyFill="1" applyBorder="1" applyAlignment="1">
      <alignment horizontal="center" vertical="center" wrapText="1"/>
    </xf>
    <xf numFmtId="1" fontId="20" fillId="26" borderId="84" xfId="63" applyNumberFormat="1" applyFont="1" applyFill="1" applyBorder="1" applyAlignment="1">
      <alignment horizontal="center" vertical="center" wrapText="1"/>
    </xf>
    <xf numFmtId="1" fontId="20" fillId="26" borderId="12" xfId="63" applyNumberFormat="1" applyFont="1" applyFill="1" applyBorder="1" applyAlignment="1">
      <alignment horizontal="center" vertical="center"/>
    </xf>
    <xf numFmtId="167" fontId="17" fillId="0" borderId="0" xfId="70" applyNumberFormat="1" applyFont="1" applyFill="1" applyProtection="1">
      <protection locked="0"/>
    </xf>
    <xf numFmtId="0" fontId="7" fillId="0" borderId="0" xfId="70" applyFont="1" applyFill="1" applyBorder="1" applyAlignment="1">
      <alignment vertical="center"/>
    </xf>
    <xf numFmtId="0" fontId="7" fillId="0" borderId="0" xfId="70" applyFont="1" applyFill="1" applyBorder="1" applyAlignment="1">
      <alignment vertical="top"/>
    </xf>
    <xf numFmtId="0" fontId="7" fillId="0" borderId="0" xfId="121" applyFont="1" applyFill="1" applyBorder="1" applyAlignment="1">
      <alignment horizontal="center" vertical="center" wrapText="1"/>
    </xf>
    <xf numFmtId="0" fontId="45" fillId="0" borderId="0" xfId="70" applyFont="1" applyFill="1" applyBorder="1" applyAlignment="1">
      <alignment vertical="center"/>
    </xf>
    <xf numFmtId="0" fontId="6" fillId="0" borderId="0" xfId="63" applyFill="1" applyBorder="1" applyAlignment="1"/>
    <xf numFmtId="0" fontId="6" fillId="0" borderId="0" xfId="63" applyFont="1" applyFill="1" applyBorder="1" applyAlignment="1">
      <alignment vertical="center"/>
    </xf>
    <xf numFmtId="0" fontId="45" fillId="0" borderId="0" xfId="63" applyFont="1" applyFill="1" applyBorder="1" applyAlignment="1"/>
    <xf numFmtId="0" fontId="124" fillId="0" borderId="0" xfId="68" applyNumberFormat="1" applyFont="1" applyFill="1" applyBorder="1" applyAlignment="1" applyProtection="1">
      <alignment vertical="justify" wrapText="1"/>
      <protection locked="0"/>
    </xf>
    <xf numFmtId="165" fontId="75" fillId="0" borderId="0" xfId="70" applyNumberFormat="1" applyFont="1" applyFill="1" applyBorder="1"/>
    <xf numFmtId="0" fontId="75" fillId="0" borderId="0" xfId="70" applyFont="1" applyFill="1" applyBorder="1"/>
    <xf numFmtId="165" fontId="6" fillId="0" borderId="0" xfId="70" applyNumberFormat="1" applyFill="1" applyBorder="1"/>
    <xf numFmtId="0" fontId="112" fillId="0" borderId="0" xfId="70" applyFont="1" applyFill="1" applyBorder="1"/>
    <xf numFmtId="0" fontId="28" fillId="0" borderId="0" xfId="70" applyFont="1" applyFill="1" applyBorder="1"/>
    <xf numFmtId="0" fontId="74" fillId="0" borderId="0" xfId="70" applyFont="1" applyFill="1" applyBorder="1"/>
    <xf numFmtId="0" fontId="45" fillId="0" borderId="0" xfId="51" applyFont="1" applyFill="1" applyBorder="1" applyAlignment="1">
      <alignment horizontal="left"/>
    </xf>
    <xf numFmtId="0" fontId="0" fillId="0" borderId="0" xfId="51" applyFont="1" applyFill="1" applyBorder="1"/>
    <xf numFmtId="0" fontId="0" fillId="0" borderId="0" xfId="51" applyFont="1" applyFill="1" applyBorder="1" applyAlignment="1">
      <alignment vertical="center"/>
    </xf>
    <xf numFmtId="0" fontId="13" fillId="0" borderId="0" xfId="51" applyFont="1" applyFill="1" applyBorder="1" applyAlignment="1">
      <alignment horizontal="center"/>
    </xf>
    <xf numFmtId="167" fontId="45" fillId="0" borderId="0" xfId="51" applyNumberFormat="1" applyFont="1" applyFill="1" applyBorder="1" applyAlignment="1">
      <alignment horizontal="right"/>
    </xf>
    <xf numFmtId="0" fontId="17" fillId="0" borderId="0" xfId="51" applyFont="1" applyFill="1" applyBorder="1"/>
    <xf numFmtId="165" fontId="14" fillId="0" borderId="0" xfId="51" applyNumberFormat="1" applyFont="1" applyFill="1" applyBorder="1" applyAlignment="1">
      <alignment horizontal="right"/>
    </xf>
    <xf numFmtId="167" fontId="17" fillId="0" borderId="0" xfId="51" applyNumberFormat="1" applyFont="1" applyFill="1" applyBorder="1"/>
    <xf numFmtId="165" fontId="9" fillId="0" borderId="0" xfId="51" applyNumberFormat="1" applyFont="1" applyFill="1" applyBorder="1" applyAlignment="1">
      <alignment horizontal="right"/>
    </xf>
    <xf numFmtId="2" fontId="0" fillId="0" borderId="0" xfId="51" applyNumberFormat="1" applyFont="1" applyFill="1" applyBorder="1"/>
    <xf numFmtId="0" fontId="6" fillId="0" borderId="0" xfId="51" applyFont="1" applyFill="1" applyBorder="1"/>
    <xf numFmtId="0" fontId="28" fillId="0" borderId="0" xfId="51" applyFont="1" applyFill="1" applyBorder="1"/>
    <xf numFmtId="165" fontId="32" fillId="0" borderId="0" xfId="51" applyNumberFormat="1" applyFont="1" applyFill="1" applyBorder="1" applyAlignment="1">
      <alignment horizontal="right"/>
    </xf>
    <xf numFmtId="0" fontId="47" fillId="0" borderId="0" xfId="51" applyFont="1" applyFill="1" applyBorder="1" applyAlignment="1">
      <alignment horizontal="center"/>
    </xf>
    <xf numFmtId="165" fontId="10" fillId="0" borderId="0" xfId="51" applyNumberFormat="1" applyFont="1" applyFill="1" applyBorder="1" applyAlignment="1">
      <alignment horizontal="right"/>
    </xf>
    <xf numFmtId="0" fontId="45" fillId="0" borderId="0" xfId="51" applyFont="1" applyFill="1" applyBorder="1"/>
    <xf numFmtId="0" fontId="68" fillId="0" borderId="0" xfId="51" applyFont="1" applyFill="1" applyBorder="1"/>
    <xf numFmtId="0" fontId="60" fillId="0" borderId="0" xfId="51" applyFont="1" applyFill="1" applyBorder="1"/>
    <xf numFmtId="0" fontId="13" fillId="0" borderId="0" xfId="51" applyFont="1" applyFill="1" applyBorder="1"/>
    <xf numFmtId="0" fontId="61" fillId="0" borderId="0" xfId="51" applyFont="1" applyFill="1" applyBorder="1" applyAlignment="1">
      <alignment horizontal="left"/>
    </xf>
    <xf numFmtId="178" fontId="0" fillId="0" borderId="0" xfId="51" applyNumberFormat="1" applyFont="1" applyFill="1" applyBorder="1"/>
    <xf numFmtId="0" fontId="0" fillId="0" borderId="0" xfId="51" applyFont="1" applyFill="1" applyBorder="1" applyAlignment="1">
      <alignment vertical="top"/>
    </xf>
    <xf numFmtId="0" fontId="6" fillId="0" borderId="0" xfId="51" applyFont="1" applyFill="1" applyBorder="1" applyAlignment="1">
      <alignment vertical="top"/>
    </xf>
    <xf numFmtId="0" fontId="121" fillId="0" borderId="0" xfId="51" applyFont="1" applyFill="1" applyBorder="1" applyAlignment="1">
      <alignment vertical="top"/>
    </xf>
    <xf numFmtId="171" fontId="85" fillId="27" borderId="0" xfId="40" applyNumberFormat="1" applyFont="1" applyFill="1" applyBorder="1" applyAlignment="1">
      <alignment horizontal="right" wrapText="1"/>
    </xf>
    <xf numFmtId="171" fontId="85" fillId="27" borderId="88" xfId="40" applyNumberFormat="1" applyFont="1" applyFill="1" applyBorder="1" applyAlignment="1">
      <alignment horizontal="right" wrapText="1"/>
    </xf>
    <xf numFmtId="171" fontId="87" fillId="27" borderId="0" xfId="40" applyNumberFormat="1" applyFont="1" applyFill="1" applyBorder="1" applyAlignment="1">
      <alignment horizontal="right" wrapText="1"/>
    </xf>
    <xf numFmtId="171" fontId="87" fillId="27" borderId="89" xfId="40" applyNumberFormat="1" applyFont="1" applyFill="1" applyBorder="1" applyAlignment="1">
      <alignment horizontal="right" wrapText="1"/>
    </xf>
    <xf numFmtId="171" fontId="85" fillId="27" borderId="89" xfId="40" applyNumberFormat="1" applyFont="1" applyFill="1" applyBorder="1" applyAlignment="1">
      <alignment horizontal="right" wrapText="1"/>
    </xf>
    <xf numFmtId="0" fontId="93" fillId="32" borderId="0" xfId="62" applyFont="1" applyFill="1" applyBorder="1" applyAlignment="1">
      <alignment horizontal="left" wrapText="1"/>
    </xf>
    <xf numFmtId="0" fontId="16" fillId="36" borderId="0" xfId="62" applyFont="1" applyFill="1" applyBorder="1" applyAlignment="1">
      <alignment vertical="center" wrapText="1"/>
    </xf>
    <xf numFmtId="164" fontId="16" fillId="36" borderId="0" xfId="40" applyNumberFormat="1" applyFont="1" applyFill="1" applyBorder="1" applyAlignment="1">
      <alignment horizontal="justify" wrapText="1"/>
    </xf>
    <xf numFmtId="0" fontId="16" fillId="36" borderId="0" xfId="62" applyFont="1" applyFill="1" applyBorder="1" applyAlignment="1"/>
    <xf numFmtId="0" fontId="16" fillId="36" borderId="0" xfId="62" applyFont="1" applyFill="1" applyBorder="1" applyAlignment="1">
      <alignment vertical="center"/>
    </xf>
    <xf numFmtId="164" fontId="32" fillId="36" borderId="61" xfId="40" applyNumberFormat="1" applyFont="1" applyFill="1" applyBorder="1" applyAlignment="1">
      <alignment horizontal="left" vertical="center" wrapText="1"/>
    </xf>
    <xf numFmtId="164" fontId="32" fillId="36" borderId="0" xfId="40" applyNumberFormat="1" applyFont="1" applyFill="1" applyBorder="1" applyAlignment="1">
      <alignment horizontal="left" vertical="center" wrapText="1"/>
    </xf>
    <xf numFmtId="0" fontId="47" fillId="36" borderId="0" xfId="62" applyFont="1" applyFill="1" applyAlignment="1">
      <alignment horizontal="center" vertical="center"/>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32" fillId="36" borderId="60" xfId="40" applyNumberFormat="1" applyFont="1" applyFill="1" applyBorder="1" applyAlignment="1">
      <alignment horizontal="left" vertical="center" wrapText="1"/>
    </xf>
    <xf numFmtId="164" fontId="118" fillId="37" borderId="0" xfId="40" applyNumberFormat="1" applyFont="1" applyFill="1" applyBorder="1" applyAlignment="1">
      <alignment horizontal="justify" vertical="center" readingOrder="1"/>
    </xf>
    <xf numFmtId="164" fontId="16" fillId="36" borderId="0" xfId="40" applyNumberFormat="1" applyFont="1" applyFill="1" applyBorder="1" applyAlignment="1">
      <alignment horizontal="justify" vertical="center" wrapText="1"/>
    </xf>
    <xf numFmtId="164" fontId="32" fillId="36" borderId="67" xfId="40" applyNumberFormat="1" applyFont="1" applyFill="1" applyBorder="1" applyAlignment="1">
      <alignment horizontal="left" vertical="center" wrapText="1"/>
    </xf>
    <xf numFmtId="0" fontId="14" fillId="25" borderId="0" xfId="0" applyFont="1" applyFill="1" applyBorder="1" applyAlignment="1">
      <alignment horizontal="justify" vertical="top" wrapText="1"/>
    </xf>
    <xf numFmtId="0" fontId="23" fillId="25" borderId="0" xfId="0" applyFont="1" applyFill="1" applyBorder="1" applyAlignment="1">
      <alignment horizontal="justify" vertical="top" wrapText="1"/>
    </xf>
    <xf numFmtId="0" fontId="21" fillId="25" borderId="18" xfId="0" applyFont="1" applyFill="1" applyBorder="1" applyAlignment="1">
      <alignment horizontal="right" indent="6"/>
    </xf>
    <xf numFmtId="0" fontId="15" fillId="25" borderId="0" xfId="0" applyFont="1" applyFill="1" applyBorder="1" applyAlignment="1"/>
    <xf numFmtId="0" fontId="21" fillId="25" borderId="0" xfId="0" applyFont="1" applyFill="1" applyBorder="1" applyAlignment="1"/>
    <xf numFmtId="172" fontId="16" fillId="24" borderId="0" xfId="40" applyNumberFormat="1" applyFont="1" applyFill="1" applyBorder="1" applyAlignment="1">
      <alignment horizontal="left" wrapText="1"/>
    </xf>
    <xf numFmtId="172" fontId="26" fillId="24" borderId="0" xfId="40" applyNumberFormat="1" applyFont="1" applyFill="1" applyBorder="1" applyAlignment="1">
      <alignment horizontal="left" wrapText="1"/>
    </xf>
    <xf numFmtId="0" fontId="13" fillId="25" borderId="0" xfId="0" applyFont="1" applyFill="1" applyBorder="1" applyAlignment="1"/>
    <xf numFmtId="173" fontId="16" fillId="25" borderId="0" xfId="0" applyNumberFormat="1" applyFont="1" applyFill="1" applyBorder="1" applyAlignment="1">
      <alignment horizontal="left"/>
    </xf>
    <xf numFmtId="164" fontId="21" fillId="27" borderId="0" xfId="40" applyNumberFormat="1" applyFont="1" applyFill="1" applyBorder="1" applyAlignment="1">
      <alignment horizontal="left" wrapText="1"/>
    </xf>
    <xf numFmtId="164" fontId="21" fillId="24" borderId="0" xfId="40" applyNumberFormat="1" applyFont="1" applyFill="1" applyBorder="1" applyAlignment="1">
      <alignment wrapText="1"/>
    </xf>
    <xf numFmtId="164" fontId="27" fillId="24" borderId="0" xfId="40" applyNumberFormat="1" applyFont="1" applyFill="1" applyBorder="1" applyAlignment="1">
      <alignment horizontal="left" wrapText="1"/>
    </xf>
    <xf numFmtId="164" fontId="15" fillId="24" borderId="0" xfId="40" applyNumberFormat="1" applyFont="1" applyFill="1" applyBorder="1" applyAlignment="1">
      <alignment horizontal="left" wrapText="1"/>
    </xf>
    <xf numFmtId="164" fontId="16" fillId="24" borderId="0" xfId="40" applyNumberFormat="1" applyFont="1" applyFill="1" applyBorder="1" applyAlignment="1">
      <alignment wrapText="1"/>
    </xf>
    <xf numFmtId="164" fontId="16" fillId="27" borderId="0" xfId="40" applyNumberFormat="1" applyFont="1" applyFill="1" applyBorder="1" applyAlignment="1">
      <alignment wrapText="1"/>
    </xf>
    <xf numFmtId="0" fontId="15" fillId="25" borderId="18" xfId="0" applyFont="1" applyFill="1" applyBorder="1" applyAlignment="1">
      <alignment horizontal="left" indent="5" readingOrder="1"/>
    </xf>
    <xf numFmtId="0" fontId="21" fillId="25" borderId="18" xfId="0" applyFont="1" applyFill="1" applyBorder="1" applyAlignment="1">
      <alignment horizontal="left" indent="5" readingOrder="1"/>
    </xf>
    <xf numFmtId="0" fontId="16" fillId="0" borderId="0" xfId="0" applyFont="1" applyBorder="1" applyAlignment="1">
      <alignment horizontal="justify" readingOrder="1"/>
    </xf>
    <xf numFmtId="0" fontId="15" fillId="25" borderId="0" xfId="0" applyFont="1" applyFill="1" applyBorder="1" applyAlignment="1">
      <alignment horizontal="justify" vertical="center" readingOrder="1"/>
    </xf>
    <xf numFmtId="0" fontId="15" fillId="25" borderId="0" xfId="0" applyNumberFormat="1" applyFont="1" applyFill="1" applyBorder="1" applyAlignment="1">
      <alignment horizontal="justify" vertical="center" readingOrder="1"/>
    </xf>
    <xf numFmtId="0" fontId="15" fillId="25" borderId="0" xfId="0" applyFont="1" applyFill="1" applyBorder="1" applyAlignment="1">
      <alignment horizontal="justify" vertical="center" wrapText="1" readingOrder="1"/>
    </xf>
    <xf numFmtId="173" fontId="16" fillId="25" borderId="0" xfId="0" applyNumberFormat="1" applyFont="1" applyFill="1" applyBorder="1" applyAlignment="1">
      <alignment horizontal="right"/>
    </xf>
    <xf numFmtId="173" fontId="16" fillId="25" borderId="19" xfId="0" applyNumberFormat="1" applyFont="1" applyFill="1" applyBorder="1" applyAlignment="1">
      <alignment horizontal="right"/>
    </xf>
    <xf numFmtId="0" fontId="15" fillId="26" borderId="0" xfId="0" applyFont="1" applyFill="1" applyBorder="1" applyAlignment="1">
      <alignment horizontal="justify" vertical="center" wrapText="1" readingOrder="1"/>
    </xf>
    <xf numFmtId="164" fontId="122" fillId="24" borderId="20" xfId="40" applyNumberFormat="1" applyFont="1" applyFill="1" applyBorder="1" applyAlignment="1">
      <alignment horizontal="justify" readingOrder="1"/>
    </xf>
    <xf numFmtId="164" fontId="122" fillId="24" borderId="0" xfId="40" applyNumberFormat="1" applyFont="1" applyFill="1" applyBorder="1" applyAlignment="1">
      <alignment horizontal="justify" readingOrder="1"/>
    </xf>
    <xf numFmtId="0" fontId="16" fillId="25" borderId="0" xfId="0" applyFont="1" applyFill="1" applyBorder="1" applyAlignment="1">
      <alignment horizontal="justify" vertical="center" readingOrder="1"/>
    </xf>
    <xf numFmtId="0" fontId="74" fillId="25" borderId="0" xfId="70" applyFont="1" applyFill="1" applyBorder="1" applyAlignment="1" applyProtection="1">
      <alignment horizontal="left"/>
    </xf>
    <xf numFmtId="167" fontId="74" fillId="25" borderId="0" xfId="70" applyNumberFormat="1" applyFont="1" applyFill="1" applyBorder="1" applyAlignment="1" applyProtection="1">
      <alignment horizontal="right" indent="2"/>
    </xf>
    <xf numFmtId="167" fontId="74" fillId="26" borderId="0" xfId="70" applyNumberFormat="1" applyFont="1" applyFill="1" applyBorder="1" applyAlignment="1" applyProtection="1">
      <alignment horizontal="right" indent="2"/>
    </xf>
    <xf numFmtId="0" fontId="15" fillId="25" borderId="18" xfId="70" applyFont="1" applyFill="1" applyBorder="1" applyAlignment="1" applyProtection="1">
      <alignment horizontal="right" indent="5"/>
    </xf>
    <xf numFmtId="0" fontId="20" fillId="25" borderId="0" xfId="70" applyFont="1" applyFill="1" applyBorder="1" applyAlignment="1" applyProtection="1">
      <alignment horizontal="right"/>
    </xf>
    <xf numFmtId="0" fontId="20" fillId="0" borderId="0" xfId="70" applyFont="1" applyBorder="1" applyAlignment="1" applyProtection="1">
      <alignment vertical="justify" wrapText="1"/>
    </xf>
    <xf numFmtId="0" fontId="6" fillId="0" borderId="0" xfId="70" applyBorder="1" applyAlignment="1" applyProtection="1">
      <alignment vertical="justify" wrapText="1"/>
    </xf>
    <xf numFmtId="0" fontId="15" fillId="26" borderId="52" xfId="70" applyFont="1" applyFill="1" applyBorder="1" applyAlignment="1" applyProtection="1">
      <alignment horizontal="center"/>
    </xf>
    <xf numFmtId="167" fontId="16" fillId="24" borderId="0" xfId="40" applyNumberFormat="1" applyFont="1" applyFill="1" applyBorder="1" applyAlignment="1" applyProtection="1">
      <alignment horizontal="right" wrapText="1" indent="2"/>
    </xf>
    <xf numFmtId="167" fontId="16" fillId="27" borderId="0" xfId="40" applyNumberFormat="1" applyFont="1" applyFill="1" applyBorder="1" applyAlignment="1" applyProtection="1">
      <alignment horizontal="right" wrapText="1" indent="2"/>
    </xf>
    <xf numFmtId="167" fontId="74" fillId="24" borderId="0" xfId="40" applyNumberFormat="1" applyFont="1" applyFill="1" applyBorder="1" applyAlignment="1" applyProtection="1">
      <alignment horizontal="right" wrapText="1" indent="2"/>
    </xf>
    <xf numFmtId="167" fontId="74" fillId="27" borderId="0" xfId="40" applyNumberFormat="1" applyFont="1" applyFill="1" applyBorder="1" applyAlignment="1" applyProtection="1">
      <alignment horizontal="right" wrapText="1" indent="2"/>
    </xf>
    <xf numFmtId="168" fontId="16" fillId="24" borderId="0" xfId="40" applyNumberFormat="1" applyFont="1" applyFill="1" applyBorder="1" applyAlignment="1" applyProtection="1">
      <alignment horizontal="right" wrapText="1" indent="2"/>
    </xf>
    <xf numFmtId="168" fontId="16" fillId="27" borderId="0" xfId="40" applyNumberFormat="1" applyFont="1" applyFill="1" applyBorder="1" applyAlignment="1" applyProtection="1">
      <alignment horizontal="right" wrapText="1" indent="2"/>
    </xf>
    <xf numFmtId="173" fontId="16" fillId="25" borderId="0" xfId="70" applyNumberFormat="1" applyFont="1" applyFill="1" applyBorder="1" applyAlignment="1" applyProtection="1">
      <alignment horizontal="left"/>
    </xf>
    <xf numFmtId="0" fontId="20" fillId="0" borderId="0" xfId="70" applyFont="1" applyBorder="1" applyAlignment="1" applyProtection="1">
      <alignment vertical="top" wrapText="1"/>
    </xf>
    <xf numFmtId="0" fontId="6" fillId="0" borderId="0" xfId="70" applyBorder="1" applyAlignment="1" applyProtection="1">
      <alignment vertical="top" wrapText="1"/>
    </xf>
    <xf numFmtId="0" fontId="15" fillId="25" borderId="0" xfId="70" applyFont="1" applyFill="1" applyBorder="1" applyAlignment="1" applyProtection="1">
      <alignment horizontal="left" indent="4"/>
    </xf>
    <xf numFmtId="0" fontId="45" fillId="26" borderId="15" xfId="70" applyFont="1" applyFill="1" applyBorder="1" applyAlignment="1" applyProtection="1">
      <alignment horizontal="left" vertical="center"/>
    </xf>
    <xf numFmtId="0" fontId="45" fillId="26" borderId="16" xfId="70" applyFont="1" applyFill="1" applyBorder="1" applyAlignment="1" applyProtection="1">
      <alignment horizontal="left" vertical="center"/>
    </xf>
    <xf numFmtId="0" fontId="45" fillId="26" borderId="17" xfId="70" applyFont="1" applyFill="1" applyBorder="1" applyAlignment="1" applyProtection="1">
      <alignment horizontal="left" vertical="center"/>
    </xf>
    <xf numFmtId="0" fontId="20" fillId="25" borderId="0" xfId="70" applyFont="1" applyFill="1" applyBorder="1" applyAlignment="1" applyProtection="1">
      <alignment vertical="justify" wrapText="1"/>
    </xf>
    <xf numFmtId="0" fontId="6" fillId="25" borderId="0" xfId="70" applyFill="1" applyBorder="1" applyAlignment="1" applyProtection="1">
      <alignment vertical="justify" wrapText="1"/>
    </xf>
    <xf numFmtId="167" fontId="16" fillId="47" borderId="0" xfId="60" applyNumberFormat="1" applyFont="1" applyFill="1" applyBorder="1" applyAlignment="1" applyProtection="1">
      <alignment horizontal="right" wrapText="1" indent="2"/>
    </xf>
    <xf numFmtId="167" fontId="16" fillId="43" borderId="0" xfId="60" applyNumberFormat="1" applyFont="1" applyFill="1" applyBorder="1" applyAlignment="1" applyProtection="1">
      <alignment horizontal="right" wrapText="1" indent="2"/>
    </xf>
    <xf numFmtId="0" fontId="15" fillId="24" borderId="0" xfId="40" applyFont="1" applyFill="1" applyBorder="1" applyAlignment="1" applyProtection="1">
      <alignment horizontal="left" indent="2"/>
    </xf>
    <xf numFmtId="168" fontId="15" fillId="24" borderId="0" xfId="40" applyNumberFormat="1" applyFont="1" applyFill="1" applyBorder="1" applyAlignment="1" applyProtection="1">
      <alignment horizontal="right" wrapText="1" indent="2"/>
    </xf>
    <xf numFmtId="168" fontId="15" fillId="27" borderId="0" xfId="40" applyNumberFormat="1" applyFont="1" applyFill="1" applyBorder="1" applyAlignment="1" applyProtection="1">
      <alignment horizontal="right" wrapText="1" indent="2"/>
    </xf>
    <xf numFmtId="0" fontId="15" fillId="24" borderId="0" xfId="40" applyFont="1" applyFill="1" applyBorder="1" applyAlignment="1" applyProtection="1">
      <alignment horizontal="left" wrapText="1"/>
    </xf>
    <xf numFmtId="169" fontId="16" fillId="24" borderId="0" xfId="40" applyNumberFormat="1" applyFont="1" applyFill="1" applyBorder="1" applyAlignment="1" applyProtection="1">
      <alignment horizontal="right" wrapText="1" indent="2"/>
    </xf>
    <xf numFmtId="0" fontId="16" fillId="24" borderId="0" xfId="40" applyFont="1" applyFill="1" applyBorder="1" applyAlignment="1" applyProtection="1">
      <alignment horizontal="left" indent="1"/>
    </xf>
    <xf numFmtId="165" fontId="16" fillId="25" borderId="0" xfId="70" applyNumberFormat="1" applyFont="1" applyFill="1" applyBorder="1" applyAlignment="1" applyProtection="1">
      <alignment horizontal="right" indent="2"/>
    </xf>
    <xf numFmtId="165" fontId="16" fillId="26" borderId="0" xfId="70" applyNumberFormat="1" applyFont="1" applyFill="1" applyBorder="1" applyAlignment="1" applyProtection="1">
      <alignment horizontal="right" indent="2"/>
    </xf>
    <xf numFmtId="169" fontId="16" fillId="27" borderId="0" xfId="40" applyNumberFormat="1" applyFont="1" applyFill="1" applyBorder="1" applyAlignment="1" applyProtection="1">
      <alignment horizontal="right" wrapText="1" indent="2"/>
    </xf>
    <xf numFmtId="173" fontId="16" fillId="25" borderId="0" xfId="70" applyNumberFormat="1" applyFont="1" applyFill="1" applyBorder="1" applyAlignment="1" applyProtection="1">
      <alignment horizontal="right"/>
    </xf>
    <xf numFmtId="165" fontId="74" fillId="25" borderId="0" xfId="70" applyNumberFormat="1" applyFont="1" applyFill="1" applyBorder="1" applyAlignment="1" applyProtection="1">
      <alignment horizontal="right" indent="2"/>
    </xf>
    <xf numFmtId="165" fontId="74" fillId="26" borderId="0" xfId="70" applyNumberFormat="1" applyFont="1" applyFill="1" applyBorder="1" applyAlignment="1" applyProtection="1">
      <alignment horizontal="right" indent="2"/>
    </xf>
    <xf numFmtId="0" fontId="15" fillId="25" borderId="0" xfId="70" applyFont="1" applyFill="1" applyBorder="1" applyAlignment="1" applyProtection="1">
      <alignment horizontal="right" indent="6"/>
    </xf>
    <xf numFmtId="165" fontId="16" fillId="24" borderId="0" xfId="40" applyNumberFormat="1" applyFont="1" applyFill="1" applyBorder="1" applyAlignment="1" applyProtection="1">
      <alignment horizontal="right" wrapText="1" indent="2"/>
    </xf>
    <xf numFmtId="165" fontId="16" fillId="27" borderId="0" xfId="40" applyNumberFormat="1" applyFont="1" applyFill="1" applyBorder="1" applyAlignment="1" applyProtection="1">
      <alignment horizontal="right" wrapText="1" indent="2"/>
    </xf>
    <xf numFmtId="165" fontId="27" fillId="25" borderId="0" xfId="70" applyNumberFormat="1" applyFont="1" applyFill="1" applyBorder="1" applyAlignment="1" applyProtection="1">
      <alignment horizontal="right" indent="2"/>
    </xf>
    <xf numFmtId="165" fontId="27" fillId="26" borderId="0" xfId="70" applyNumberFormat="1" applyFont="1" applyFill="1" applyBorder="1" applyAlignment="1" applyProtection="1">
      <alignment horizontal="right" indent="2"/>
    </xf>
    <xf numFmtId="0" fontId="80" fillId="25" borderId="0" xfId="70" applyFont="1" applyFill="1" applyBorder="1" applyAlignment="1" applyProtection="1">
      <alignment horizontal="center"/>
    </xf>
    <xf numFmtId="0" fontId="20" fillId="25" borderId="0" xfId="70" applyFont="1" applyFill="1" applyBorder="1" applyAlignment="1" applyProtection="1">
      <alignment vertical="top"/>
    </xf>
    <xf numFmtId="0" fontId="6" fillId="25" borderId="0" xfId="70" applyFill="1" applyBorder="1" applyAlignment="1" applyProtection="1">
      <alignment vertical="top"/>
    </xf>
    <xf numFmtId="0" fontId="20" fillId="25" borderId="0" xfId="62" applyFont="1" applyFill="1" applyBorder="1" applyAlignment="1">
      <alignment vertical="center" wrapText="1"/>
    </xf>
    <xf numFmtId="0" fontId="84" fillId="26" borderId="0" xfId="62" applyFont="1" applyFill="1" applyBorder="1" applyAlignment="1">
      <alignment horizontal="center" vertical="center"/>
    </xf>
    <xf numFmtId="0" fontId="84" fillId="26" borderId="0" xfId="62" applyFont="1" applyFill="1" applyBorder="1" applyAlignment="1">
      <alignment horizontal="left" vertical="center"/>
    </xf>
    <xf numFmtId="0" fontId="20" fillId="26" borderId="0" xfId="62" applyFont="1" applyFill="1" applyBorder="1" applyAlignment="1">
      <alignment horizontal="justify" wrapText="1"/>
    </xf>
    <xf numFmtId="0" fontId="84" fillId="25" borderId="24" xfId="62" applyFont="1" applyFill="1" applyBorder="1" applyAlignment="1">
      <alignment horizontal="left" vertical="center"/>
    </xf>
    <xf numFmtId="0" fontId="84" fillId="25" borderId="25" xfId="62" applyFont="1" applyFill="1" applyBorder="1" applyAlignment="1">
      <alignment horizontal="left" vertical="center"/>
    </xf>
    <xf numFmtId="0" fontId="79" fillId="26" borderId="24" xfId="0" applyFont="1" applyFill="1" applyBorder="1" applyAlignment="1">
      <alignment horizontal="left" vertical="center" wrapText="1"/>
    </xf>
    <xf numFmtId="0" fontId="79" fillId="26" borderId="26" xfId="0" applyFont="1" applyFill="1" applyBorder="1" applyAlignment="1">
      <alignment horizontal="left" vertical="center" wrapText="1"/>
    </xf>
    <xf numFmtId="0" fontId="79" fillId="26" borderId="25" xfId="0" applyFont="1" applyFill="1" applyBorder="1" applyAlignment="1">
      <alignment horizontal="left" vertical="center" wrapText="1"/>
    </xf>
    <xf numFmtId="0" fontId="15" fillId="25" borderId="0" xfId="62" applyFont="1" applyFill="1" applyBorder="1" applyAlignment="1">
      <alignment horizontal="left" indent="6"/>
    </xf>
    <xf numFmtId="1" fontId="15" fillId="25" borderId="13" xfId="0" applyNumberFormat="1" applyFont="1" applyFill="1" applyBorder="1" applyAlignment="1">
      <alignment horizontal="center"/>
    </xf>
    <xf numFmtId="1" fontId="15" fillId="25" borderId="13" xfId="0" applyNumberFormat="1" applyFont="1" applyFill="1" applyBorder="1" applyAlignment="1">
      <alignment horizontal="center" wrapText="1"/>
    </xf>
    <xf numFmtId="0" fontId="15" fillId="26" borderId="18" xfId="0" applyFont="1" applyFill="1" applyBorder="1" applyAlignment="1">
      <alignment horizontal="right" indent="6"/>
    </xf>
    <xf numFmtId="0" fontId="13" fillId="25" borderId="23" xfId="0" applyFont="1" applyFill="1" applyBorder="1" applyAlignment="1">
      <alignment horizontal="left"/>
    </xf>
    <xf numFmtId="0" fontId="13" fillId="25" borderId="22" xfId="0" applyFont="1" applyFill="1" applyBorder="1" applyAlignment="1">
      <alignment horizontal="left"/>
    </xf>
    <xf numFmtId="0" fontId="13" fillId="25" borderId="0" xfId="0" applyFont="1" applyFill="1" applyBorder="1" applyAlignment="1">
      <alignment horizontal="left"/>
    </xf>
    <xf numFmtId="0" fontId="20" fillId="25" borderId="0" xfId="0" applyFont="1" applyFill="1" applyBorder="1" applyAlignment="1">
      <alignment horizontal="left" vertical="top"/>
    </xf>
    <xf numFmtId="0" fontId="9" fillId="25" borderId="0" xfId="0" applyFont="1" applyFill="1" applyBorder="1"/>
    <xf numFmtId="0" fontId="12" fillId="26" borderId="13" xfId="0" applyFont="1" applyFill="1" applyBorder="1" applyAlignment="1">
      <alignment horizontal="center"/>
    </xf>
    <xf numFmtId="0" fontId="74" fillId="25" borderId="0" xfId="0" applyFont="1" applyFill="1" applyBorder="1" applyAlignment="1">
      <alignment horizontal="left"/>
    </xf>
    <xf numFmtId="0" fontId="33" fillId="24" borderId="0" xfId="40" applyFont="1" applyFill="1" applyBorder="1" applyAlignment="1">
      <alignment horizontal="justify" wrapText="1"/>
    </xf>
    <xf numFmtId="0" fontId="20" fillId="24" borderId="0" xfId="40" applyFont="1" applyFill="1" applyBorder="1" applyAlignment="1">
      <alignment horizontal="justify" wrapText="1"/>
    </xf>
    <xf numFmtId="0" fontId="33" fillId="24" borderId="0" xfId="40" applyNumberFormat="1" applyFont="1" applyFill="1" applyBorder="1" applyAlignment="1">
      <alignment horizontal="justify" vertical="center" wrapText="1"/>
    </xf>
    <xf numFmtId="0" fontId="20" fillId="24" borderId="0" xfId="40" applyNumberFormat="1" applyFont="1" applyFill="1" applyBorder="1" applyAlignment="1">
      <alignment horizontal="justify" vertical="center" wrapText="1"/>
    </xf>
    <xf numFmtId="0" fontId="20" fillId="24" borderId="0" xfId="40" applyFont="1" applyFill="1" applyBorder="1" applyAlignment="1">
      <alignment horizontal="justify" vertical="top" wrapText="1"/>
    </xf>
    <xf numFmtId="173" fontId="16" fillId="25" borderId="0" xfId="70" applyNumberFormat="1" applyFont="1" applyFill="1" applyBorder="1" applyAlignment="1">
      <alignment horizontal="right"/>
    </xf>
    <xf numFmtId="0" fontId="15" fillId="25" borderId="18" xfId="70" applyFont="1" applyFill="1" applyBorder="1" applyAlignment="1">
      <alignment horizontal="left" indent="6"/>
    </xf>
    <xf numFmtId="0" fontId="15" fillId="25" borderId="0" xfId="70" applyFont="1" applyFill="1" applyBorder="1" applyAlignment="1">
      <alignment horizontal="left" indent="6"/>
    </xf>
    <xf numFmtId="0" fontId="20" fillId="25" borderId="0" xfId="70" applyFont="1" applyFill="1" applyBorder="1" applyAlignment="1">
      <alignment horizontal="left" vertical="top"/>
    </xf>
    <xf numFmtId="0" fontId="74" fillId="25" borderId="0" xfId="70" applyFont="1" applyFill="1" applyBorder="1" applyAlignment="1">
      <alignment horizontal="left"/>
    </xf>
    <xf numFmtId="0" fontId="15" fillId="26" borderId="13" xfId="70" applyFont="1" applyFill="1" applyBorder="1" applyAlignment="1">
      <alignment horizontal="center" wrapText="1"/>
    </xf>
    <xf numFmtId="0" fontId="7" fillId="0" borderId="0" xfId="121" applyFont="1" applyFill="1" applyBorder="1" applyAlignment="1">
      <alignment horizontal="center" vertical="center"/>
    </xf>
    <xf numFmtId="0" fontId="7" fillId="0" borderId="0" xfId="70" applyFont="1" applyAlignment="1">
      <alignment horizontal="justify" vertical="center"/>
    </xf>
    <xf numFmtId="0" fontId="74" fillId="25" borderId="0" xfId="78" applyFont="1" applyFill="1" applyBorder="1" applyAlignment="1">
      <alignment horizontal="left" vertical="center"/>
    </xf>
    <xf numFmtId="173" fontId="7" fillId="25" borderId="0" xfId="70" applyNumberFormat="1" applyFont="1" applyFill="1" applyBorder="1" applyAlignment="1">
      <alignment horizontal="left"/>
    </xf>
    <xf numFmtId="0" fontId="15" fillId="25" borderId="18" xfId="70" applyFont="1" applyFill="1" applyBorder="1" applyAlignment="1">
      <alignment horizontal="left"/>
    </xf>
    <xf numFmtId="0" fontId="20" fillId="25" borderId="22" xfId="70" applyFont="1" applyFill="1" applyBorder="1" applyAlignment="1">
      <alignment horizontal="center"/>
    </xf>
    <xf numFmtId="0" fontId="20" fillId="25" borderId="53" xfId="70" applyFont="1" applyFill="1" applyBorder="1" applyAlignment="1">
      <alignment horizontal="center"/>
    </xf>
    <xf numFmtId="0" fontId="45" fillId="26" borderId="27" xfId="70" applyFont="1" applyFill="1" applyBorder="1" applyAlignment="1">
      <alignment horizontal="left" vertical="center"/>
    </xf>
    <xf numFmtId="0" fontId="45" fillId="26" borderId="28" xfId="70" applyFont="1" applyFill="1" applyBorder="1" applyAlignment="1">
      <alignment horizontal="left" vertical="center"/>
    </xf>
    <xf numFmtId="0" fontId="45" fillId="26" borderId="29" xfId="70" applyFont="1" applyFill="1" applyBorder="1" applyAlignment="1">
      <alignment horizontal="left" vertical="center"/>
    </xf>
    <xf numFmtId="0" fontId="115" fillId="26" borderId="71" xfId="70" applyFont="1" applyFill="1" applyBorder="1" applyAlignment="1">
      <alignment horizontal="center" vertical="center"/>
    </xf>
    <xf numFmtId="0" fontId="115" fillId="26" borderId="72" xfId="70" applyFont="1" applyFill="1" applyBorder="1" applyAlignment="1">
      <alignment horizontal="center" vertical="center"/>
    </xf>
    <xf numFmtId="0" fontId="115" fillId="26" borderId="75" xfId="70" applyFont="1" applyFill="1" applyBorder="1" applyAlignment="1">
      <alignment horizontal="center" vertical="center"/>
    </xf>
    <xf numFmtId="0" fontId="115" fillId="26" borderId="76" xfId="70" applyFont="1" applyFill="1" applyBorder="1" applyAlignment="1">
      <alignment horizontal="center" vertical="center"/>
    </xf>
    <xf numFmtId="0" fontId="15" fillId="25" borderId="13" xfId="70" applyFont="1" applyFill="1" applyBorder="1" applyAlignment="1">
      <alignment horizontal="center" vertical="center" wrapText="1"/>
    </xf>
    <xf numFmtId="0" fontId="15" fillId="25" borderId="73" xfId="70" applyFont="1" applyFill="1" applyBorder="1" applyAlignment="1">
      <alignment horizontal="center" vertical="center" wrapText="1"/>
    </xf>
    <xf numFmtId="0" fontId="15" fillId="25" borderId="74" xfId="70" applyFont="1" applyFill="1" applyBorder="1" applyAlignment="1">
      <alignment horizontal="center" vertical="center" wrapText="1"/>
    </xf>
    <xf numFmtId="0" fontId="15" fillId="25" borderId="77" xfId="70" applyFont="1" applyFill="1" applyBorder="1" applyAlignment="1">
      <alignment horizontal="center" vertical="center" wrapText="1"/>
    </xf>
    <xf numFmtId="173" fontId="7" fillId="26" borderId="0" xfId="63" applyNumberFormat="1" applyFont="1" applyFill="1" applyBorder="1" applyAlignment="1">
      <alignment horizontal="right"/>
    </xf>
    <xf numFmtId="0" fontId="15" fillId="25" borderId="18" xfId="63" applyFont="1" applyFill="1" applyBorder="1" applyAlignment="1">
      <alignment horizontal="left" indent="6"/>
    </xf>
    <xf numFmtId="0" fontId="88" fillId="28" borderId="82" xfId="63" applyFont="1" applyFill="1" applyBorder="1" applyAlignment="1">
      <alignment horizontal="center" vertical="center"/>
    </xf>
    <xf numFmtId="0" fontId="138" fillId="28" borderId="83" xfId="63" applyFont="1" applyFill="1" applyBorder="1" applyAlignment="1">
      <alignment horizontal="center" vertical="center"/>
    </xf>
    <xf numFmtId="0" fontId="138" fillId="28" borderId="86" xfId="63" applyFont="1" applyFill="1" applyBorder="1" applyAlignment="1">
      <alignment horizontal="center" vertical="center"/>
    </xf>
    <xf numFmtId="0" fontId="138" fillId="28" borderId="87" xfId="63" applyFont="1" applyFill="1" applyBorder="1" applyAlignment="1">
      <alignment horizontal="center" vertical="center"/>
    </xf>
    <xf numFmtId="1" fontId="15" fillId="26" borderId="12" xfId="63" applyNumberFormat="1" applyFont="1" applyFill="1" applyBorder="1" applyAlignment="1">
      <alignment horizontal="center" vertical="center"/>
    </xf>
    <xf numFmtId="1" fontId="15" fillId="26" borderId="84" xfId="63" applyNumberFormat="1" applyFont="1" applyFill="1" applyBorder="1" applyAlignment="1">
      <alignment horizontal="center" vertical="center"/>
    </xf>
    <xf numFmtId="1" fontId="15" fillId="26" borderId="85" xfId="63" applyNumberFormat="1" applyFont="1" applyFill="1" applyBorder="1" applyAlignment="1">
      <alignment horizontal="center" vertical="center"/>
    </xf>
    <xf numFmtId="0" fontId="74" fillId="24" borderId="0" xfId="40" applyFont="1" applyFill="1" applyBorder="1" applyAlignment="1">
      <alignment vertical="center" wrapText="1"/>
    </xf>
    <xf numFmtId="173" fontId="16" fillId="25" borderId="0" xfId="62" applyNumberFormat="1" applyFont="1" applyFill="1" applyBorder="1" applyAlignment="1">
      <alignment horizontal="left"/>
    </xf>
    <xf numFmtId="0" fontId="45" fillId="26" borderId="31" xfId="62" applyFont="1" applyFill="1" applyBorder="1" applyAlignment="1">
      <alignment horizontal="left" vertical="center" wrapText="1"/>
    </xf>
    <xf numFmtId="0" fontId="45" fillId="26" borderId="32" xfId="62" applyFont="1" applyFill="1" applyBorder="1" applyAlignment="1">
      <alignment horizontal="left" vertical="center" wrapText="1"/>
    </xf>
    <xf numFmtId="0" fontId="45" fillId="26" borderId="33" xfId="62" applyFont="1" applyFill="1" applyBorder="1" applyAlignment="1">
      <alignment horizontal="left" vertical="center" wrapText="1"/>
    </xf>
    <xf numFmtId="0" fontId="20" fillId="24" borderId="51" xfId="40" applyFont="1" applyFill="1" applyBorder="1" applyAlignment="1">
      <alignment horizontal="left" vertical="top"/>
    </xf>
    <xf numFmtId="0" fontId="20" fillId="24" borderId="0" xfId="40" applyFont="1" applyFill="1" applyBorder="1" applyAlignment="1">
      <alignment horizontal="left" vertical="top"/>
    </xf>
    <xf numFmtId="0" fontId="15" fillId="0" borderId="12" xfId="53" applyFont="1" applyBorder="1" applyAlignment="1">
      <alignment horizontal="center" vertical="center" wrapText="1"/>
    </xf>
    <xf numFmtId="0" fontId="15" fillId="0" borderId="58" xfId="53" applyFont="1" applyBorder="1" applyAlignment="1">
      <alignment horizontal="center" vertical="center" wrapText="1"/>
    </xf>
    <xf numFmtId="0" fontId="15" fillId="0" borderId="57" xfId="53" applyFont="1" applyBorder="1" applyAlignment="1">
      <alignment horizontal="center" vertical="center" wrapText="1"/>
    </xf>
    <xf numFmtId="164" fontId="16" fillId="27" borderId="48" xfId="40" applyNumberFormat="1" applyFont="1" applyFill="1" applyBorder="1" applyAlignment="1">
      <alignment horizontal="center" wrapText="1"/>
    </xf>
    <xf numFmtId="164" fontId="20" fillId="27" borderId="48" xfId="40" applyNumberFormat="1" applyFont="1" applyFill="1" applyBorder="1" applyAlignment="1">
      <alignment horizontal="right" wrapText="1"/>
    </xf>
    <xf numFmtId="0" fontId="33" fillId="25" borderId="0" xfId="62" applyFont="1" applyFill="1" applyBorder="1" applyAlignment="1">
      <alignment horizontal="left" vertical="center"/>
    </xf>
    <xf numFmtId="0" fontId="88" fillId="25" borderId="0" xfId="0" applyFont="1" applyFill="1" applyBorder="1" applyAlignment="1">
      <alignment horizontal="center"/>
    </xf>
    <xf numFmtId="0" fontId="15" fillId="25" borderId="18" xfId="62" applyFont="1" applyFill="1" applyBorder="1" applyAlignment="1">
      <alignment horizontal="right" indent="6"/>
    </xf>
    <xf numFmtId="0" fontId="20" fillId="24" borderId="51" xfId="40" applyFont="1" applyFill="1" applyBorder="1" applyAlignment="1">
      <alignment vertical="justify" wrapText="1"/>
    </xf>
    <xf numFmtId="0" fontId="20" fillId="24" borderId="0" xfId="40" applyFont="1" applyFill="1" applyBorder="1" applyAlignment="1">
      <alignment vertical="justify" wrapText="1"/>
    </xf>
    <xf numFmtId="0" fontId="74" fillId="25" borderId="0" xfId="62" applyFont="1" applyFill="1" applyBorder="1" applyAlignment="1">
      <alignment horizontal="left" vertical="center"/>
    </xf>
    <xf numFmtId="0" fontId="20" fillId="25" borderId="51" xfId="62" applyFont="1" applyFill="1" applyBorder="1" applyAlignment="1">
      <alignment horizontal="left" vertical="top"/>
    </xf>
    <xf numFmtId="0" fontId="20" fillId="25" borderId="0" xfId="62" applyFont="1" applyFill="1" applyBorder="1" applyAlignment="1">
      <alignment horizontal="left" vertical="top"/>
    </xf>
    <xf numFmtId="0" fontId="15" fillId="25" borderId="57" xfId="62" applyFont="1" applyFill="1" applyBorder="1" applyAlignment="1">
      <alignment horizontal="center"/>
    </xf>
    <xf numFmtId="0" fontId="15" fillId="25" borderId="58" xfId="62" applyFont="1" applyFill="1" applyBorder="1" applyAlignment="1">
      <alignment horizontal="center"/>
    </xf>
    <xf numFmtId="0" fontId="15" fillId="25" borderId="12" xfId="62" applyFont="1" applyFill="1" applyBorder="1" applyAlignment="1">
      <alignment horizontal="center"/>
    </xf>
    <xf numFmtId="173" fontId="16" fillId="25" borderId="0" xfId="62" applyNumberFormat="1" applyFont="1" applyFill="1" applyBorder="1" applyAlignment="1">
      <alignment horizontal="right"/>
    </xf>
    <xf numFmtId="0" fontId="15" fillId="26" borderId="12" xfId="53" applyFont="1" applyFill="1" applyBorder="1" applyAlignment="1">
      <alignment horizontal="center" vertical="center" wrapText="1"/>
    </xf>
    <xf numFmtId="0" fontId="74" fillId="25" borderId="0" xfId="0" applyFont="1" applyFill="1" applyBorder="1" applyAlignment="1">
      <alignment horizontal="left" vertical="center"/>
    </xf>
    <xf numFmtId="0" fontId="45" fillId="26" borderId="31" xfId="0" applyFont="1" applyFill="1" applyBorder="1" applyAlignment="1">
      <alignment horizontal="left" vertical="center"/>
    </xf>
    <xf numFmtId="0" fontId="45" fillId="26" borderId="32" xfId="0" applyFont="1" applyFill="1" applyBorder="1" applyAlignment="1">
      <alignment horizontal="left" vertical="center"/>
    </xf>
    <xf numFmtId="0" fontId="45" fillId="26" borderId="33" xfId="0" applyFont="1" applyFill="1" applyBorder="1" applyAlignment="1">
      <alignment horizontal="left" vertical="center"/>
    </xf>
    <xf numFmtId="0" fontId="20" fillId="0" borderId="0" xfId="0" applyFont="1" applyBorder="1" applyAlignment="1">
      <alignment vertical="justify" wrapText="1"/>
    </xf>
    <xf numFmtId="0" fontId="0" fillId="0" borderId="0" xfId="0" applyBorder="1" applyAlignment="1">
      <alignment vertical="justify" wrapText="1"/>
    </xf>
    <xf numFmtId="0" fontId="15" fillId="25" borderId="57" xfId="0" applyFont="1" applyFill="1" applyBorder="1" applyAlignment="1">
      <alignment horizontal="center"/>
    </xf>
    <xf numFmtId="0" fontId="15" fillId="25" borderId="12" xfId="0" applyFont="1" applyFill="1" applyBorder="1" applyAlignment="1">
      <alignment horizontal="center"/>
    </xf>
    <xf numFmtId="0" fontId="15" fillId="25" borderId="18" xfId="0" applyFont="1" applyFill="1" applyBorder="1" applyAlignment="1">
      <alignment horizontal="left" indent="6"/>
    </xf>
    <xf numFmtId="0" fontId="15" fillId="25" borderId="0" xfId="70" applyFont="1" applyFill="1" applyBorder="1" applyAlignment="1">
      <alignment horizontal="left" indent="1"/>
    </xf>
    <xf numFmtId="0" fontId="16" fillId="25" borderId="0" xfId="70" applyFont="1" applyFill="1" applyBorder="1" applyAlignment="1">
      <alignment horizontal="left" indent="1"/>
    </xf>
    <xf numFmtId="0" fontId="46" fillId="25" borderId="36" xfId="70" applyFont="1" applyFill="1" applyBorder="1" applyAlignment="1">
      <alignment horizontal="justify" vertical="top" wrapText="1"/>
    </xf>
    <xf numFmtId="0" fontId="20" fillId="26" borderId="51" xfId="70" applyFont="1" applyFill="1" applyBorder="1" applyAlignment="1">
      <alignment vertical="justify" wrapText="1"/>
    </xf>
    <xf numFmtId="0" fontId="20" fillId="26" borderId="0" xfId="70" applyFont="1" applyFill="1" applyBorder="1" applyAlignment="1">
      <alignment vertical="justify" wrapText="1"/>
    </xf>
    <xf numFmtId="0" fontId="74" fillId="26" borderId="0" xfId="70" applyFont="1" applyFill="1" applyBorder="1" applyAlignment="1">
      <alignment horizontal="left"/>
    </xf>
    <xf numFmtId="0" fontId="45" fillId="26" borderId="31" xfId="70" applyFont="1" applyFill="1" applyBorder="1" applyAlignment="1">
      <alignment horizontal="left" vertical="center"/>
    </xf>
    <xf numFmtId="0" fontId="45" fillId="26" borderId="32" xfId="70" applyFont="1" applyFill="1" applyBorder="1" applyAlignment="1">
      <alignment horizontal="left" vertical="center"/>
    </xf>
    <xf numFmtId="0" fontId="45" fillId="26" borderId="33" xfId="70" applyFont="1" applyFill="1" applyBorder="1" applyAlignment="1">
      <alignment horizontal="left" vertical="center"/>
    </xf>
    <xf numFmtId="0" fontId="74" fillId="25" borderId="0"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87" fillId="25" borderId="0" xfId="70" applyFont="1" applyFill="1" applyBorder="1" applyAlignment="1">
      <alignment horizontal="left" vertical="center"/>
    </xf>
    <xf numFmtId="0" fontId="15" fillId="25" borderId="0" xfId="70" applyFont="1" applyFill="1" applyBorder="1" applyAlignment="1">
      <alignment horizontal="left"/>
    </xf>
    <xf numFmtId="0" fontId="79" fillId="26" borderId="31" xfId="70" applyFont="1" applyFill="1" applyBorder="1" applyAlignment="1">
      <alignment horizontal="left" vertical="center"/>
    </xf>
    <xf numFmtId="0" fontId="79" fillId="26" borderId="32" xfId="70" applyFont="1" applyFill="1" applyBorder="1" applyAlignment="1">
      <alignment horizontal="left" vertical="center"/>
    </xf>
    <xf numFmtId="0" fontId="79" fillId="26" borderId="33" xfId="70" applyFont="1" applyFill="1" applyBorder="1" applyAlignment="1">
      <alignment horizontal="left" vertical="center"/>
    </xf>
    <xf numFmtId="0" fontId="20" fillId="0" borderId="66" xfId="70" applyFont="1" applyBorder="1" applyAlignment="1">
      <alignment vertical="justify" wrapText="1"/>
    </xf>
    <xf numFmtId="0" fontId="20" fillId="0" borderId="0" xfId="70" applyFont="1" applyBorder="1" applyAlignment="1">
      <alignment vertical="justify" wrapText="1"/>
    </xf>
    <xf numFmtId="0" fontId="15" fillId="25" borderId="49" xfId="70" applyFont="1" applyFill="1" applyBorder="1" applyAlignment="1">
      <alignment horizontal="center"/>
    </xf>
    <xf numFmtId="0" fontId="15" fillId="25" borderId="18" xfId="70" applyFont="1" applyFill="1" applyBorder="1" applyAlignment="1">
      <alignment horizontal="right"/>
    </xf>
    <xf numFmtId="0" fontId="15" fillId="25" borderId="13" xfId="70" applyFont="1" applyFill="1" applyBorder="1" applyAlignment="1">
      <alignment horizontal="center"/>
    </xf>
    <xf numFmtId="0" fontId="15" fillId="25" borderId="70" xfId="70" applyFont="1" applyFill="1" applyBorder="1" applyAlignment="1">
      <alignment horizontal="center" wrapText="1"/>
    </xf>
    <xf numFmtId="0" fontId="15" fillId="25" borderId="13" xfId="70" applyFont="1" applyFill="1" applyBorder="1" applyAlignment="1">
      <alignment horizontal="center" wrapText="1"/>
    </xf>
    <xf numFmtId="0" fontId="119" fillId="25" borderId="0" xfId="70" applyFont="1" applyFill="1" applyBorder="1" applyAlignment="1">
      <alignment horizontal="left" indent="1"/>
    </xf>
    <xf numFmtId="0" fontId="15" fillId="0" borderId="0" xfId="70" applyFont="1" applyBorder="1" applyAlignment="1">
      <alignment horizontal="left" indent="1"/>
    </xf>
    <xf numFmtId="0" fontId="122" fillId="25" borderId="0" xfId="70" applyFont="1" applyFill="1" applyBorder="1" applyAlignment="1">
      <alignment horizontal="justify"/>
    </xf>
    <xf numFmtId="0" fontId="15" fillId="26" borderId="70" xfId="70" applyFont="1" applyFill="1" applyBorder="1" applyAlignment="1">
      <alignment horizontal="center" wrapText="1"/>
    </xf>
    <xf numFmtId="0" fontId="16" fillId="27" borderId="0" xfId="40" applyFont="1" applyFill="1" applyBorder="1" applyAlignment="1">
      <alignment horizontal="left" vertical="center" wrapText="1"/>
    </xf>
    <xf numFmtId="0" fontId="20" fillId="25" borderId="0" xfId="62" applyFont="1" applyFill="1" applyBorder="1" applyAlignment="1">
      <alignment horizontal="left" wrapText="1"/>
    </xf>
    <xf numFmtId="0" fontId="88" fillId="25" borderId="0" xfId="62" applyFont="1" applyFill="1" applyBorder="1" applyAlignment="1">
      <alignment horizontal="right"/>
    </xf>
    <xf numFmtId="0" fontId="79" fillId="26" borderId="31" xfId="62" applyFont="1" applyFill="1" applyBorder="1" applyAlignment="1">
      <alignment horizontal="left" vertical="center"/>
    </xf>
    <xf numFmtId="0" fontId="79" fillId="26" borderId="32" xfId="62" applyFont="1" applyFill="1" applyBorder="1" applyAlignment="1">
      <alignment horizontal="left" vertical="center"/>
    </xf>
    <xf numFmtId="0" fontId="79" fillId="26" borderId="33" xfId="62" applyFont="1" applyFill="1" applyBorder="1" applyAlignment="1">
      <alignment horizontal="left" vertical="center"/>
    </xf>
    <xf numFmtId="0" fontId="20" fillId="25" borderId="0" xfId="78" applyFont="1" applyFill="1" applyBorder="1" applyAlignment="1">
      <alignment horizontal="left" vertical="top"/>
    </xf>
    <xf numFmtId="0" fontId="15" fillId="25" borderId="12" xfId="78" applyFont="1" applyFill="1" applyBorder="1" applyAlignment="1">
      <alignment horizontal="center" vertical="center" wrapText="1"/>
    </xf>
    <xf numFmtId="3" fontId="74" fillId="25" borderId="0" xfId="62" applyNumberFormat="1" applyFont="1" applyFill="1" applyBorder="1" applyAlignment="1">
      <alignment horizontal="right" vertical="center" indent="2"/>
    </xf>
    <xf numFmtId="3" fontId="74" fillId="24" borderId="0" xfId="40" applyNumberFormat="1" applyFont="1" applyFill="1" applyBorder="1" applyAlignment="1">
      <alignment horizontal="left" vertical="center" wrapText="1"/>
    </xf>
    <xf numFmtId="3" fontId="77" fillId="25" borderId="0" xfId="62" applyNumberFormat="1" applyFont="1" applyFill="1" applyBorder="1" applyAlignment="1">
      <alignment horizontal="right" vertical="center" indent="2"/>
    </xf>
    <xf numFmtId="0" fontId="13" fillId="25" borderId="49" xfId="62" applyFont="1" applyFill="1" applyBorder="1" applyAlignment="1">
      <alignment horizontal="left"/>
    </xf>
    <xf numFmtId="3" fontId="74" fillId="27" borderId="0" xfId="40" applyNumberFormat="1" applyFont="1" applyFill="1" applyBorder="1" applyAlignment="1">
      <alignment horizontal="left" vertical="center" wrapText="1"/>
    </xf>
    <xf numFmtId="0" fontId="15" fillId="25" borderId="18" xfId="71" applyFont="1" applyFill="1" applyBorder="1" applyAlignment="1">
      <alignment horizontal="left" indent="6"/>
    </xf>
    <xf numFmtId="0" fontId="13" fillId="25" borderId="22" xfId="62" applyFont="1" applyFill="1" applyBorder="1" applyAlignment="1">
      <alignment horizontal="left"/>
    </xf>
    <xf numFmtId="0" fontId="13" fillId="25" borderId="51" xfId="62" applyFont="1" applyFill="1" applyBorder="1" applyAlignment="1">
      <alignment horizontal="left" vertical="top"/>
    </xf>
    <xf numFmtId="0" fontId="13" fillId="25" borderId="0" xfId="62" applyFont="1" applyFill="1" applyBorder="1" applyAlignment="1">
      <alignment horizontal="left" vertical="top"/>
    </xf>
    <xf numFmtId="0" fontId="12" fillId="25" borderId="13" xfId="62" applyFont="1" applyFill="1" applyBorder="1" applyAlignment="1">
      <alignment horizontal="center"/>
    </xf>
    <xf numFmtId="173" fontId="16" fillId="25" borderId="0" xfId="70" applyNumberFormat="1" applyFont="1" applyFill="1" applyBorder="1" applyAlignment="1">
      <alignment horizontal="left"/>
    </xf>
    <xf numFmtId="0" fontId="45" fillId="26" borderId="44" xfId="70" applyFont="1" applyFill="1" applyBorder="1" applyAlignment="1">
      <alignment horizontal="left" vertical="center"/>
    </xf>
    <xf numFmtId="0" fontId="45" fillId="26" borderId="45" xfId="70" applyFont="1" applyFill="1" applyBorder="1" applyAlignment="1">
      <alignment horizontal="left" vertical="center"/>
    </xf>
    <xf numFmtId="0" fontId="45" fillId="26" borderId="46" xfId="70" applyFont="1" applyFill="1" applyBorder="1" applyAlignment="1">
      <alignment horizontal="left" vertical="center"/>
    </xf>
    <xf numFmtId="0" fontId="33" fillId="25" borderId="10" xfId="62" applyFont="1" applyFill="1" applyBorder="1" applyAlignment="1">
      <alignment horizontal="center" vertical="center" wrapText="1"/>
    </xf>
    <xf numFmtId="0" fontId="33" fillId="25" borderId="11" xfId="62" applyFont="1" applyFill="1" applyBorder="1" applyAlignment="1">
      <alignment horizontal="center" vertical="center" wrapText="1"/>
    </xf>
    <xf numFmtId="0" fontId="74" fillId="44" borderId="0" xfId="70" applyFont="1" applyFill="1" applyBorder="1" applyAlignment="1">
      <alignment horizontal="left"/>
    </xf>
    <xf numFmtId="0" fontId="20" fillId="27" borderId="0" xfId="40" applyFont="1" applyFill="1" applyBorder="1" applyAlignment="1">
      <alignment horizontal="left" wrapText="1"/>
    </xf>
    <xf numFmtId="0" fontId="20" fillId="24" borderId="0" xfId="40" applyFont="1" applyFill="1" applyBorder="1" applyAlignment="1">
      <alignment horizontal="left" wrapText="1"/>
    </xf>
    <xf numFmtId="0" fontId="15" fillId="26" borderId="70" xfId="62" applyFont="1" applyFill="1" applyBorder="1" applyAlignment="1">
      <alignment horizontal="center" vertical="center"/>
    </xf>
    <xf numFmtId="0" fontId="15" fillId="26" borderId="13" xfId="62" applyFont="1" applyFill="1" applyBorder="1" applyAlignment="1">
      <alignment horizontal="center" vertical="center"/>
    </xf>
    <xf numFmtId="0" fontId="15" fillId="25" borderId="18" xfId="70" applyFont="1" applyFill="1" applyBorder="1" applyAlignment="1">
      <alignment horizontal="right" indent="6"/>
    </xf>
    <xf numFmtId="0" fontId="13" fillId="25" borderId="23" xfId="70" applyFont="1" applyFill="1" applyBorder="1" applyAlignment="1">
      <alignment horizontal="left"/>
    </xf>
    <xf numFmtId="0" fontId="13" fillId="25" borderId="22" xfId="70" applyFont="1" applyFill="1" applyBorder="1" applyAlignment="1">
      <alignment horizontal="left"/>
    </xf>
    <xf numFmtId="0" fontId="20" fillId="26" borderId="0" xfId="70" applyFont="1" applyFill="1" applyBorder="1" applyAlignment="1">
      <alignment horizontal="left" vertical="top"/>
    </xf>
    <xf numFmtId="0" fontId="33" fillId="26" borderId="10" xfId="62" applyFont="1" applyFill="1" applyBorder="1" applyAlignment="1">
      <alignment horizontal="center" vertical="center" wrapText="1"/>
    </xf>
    <xf numFmtId="0" fontId="33" fillId="26" borderId="11" xfId="62" applyFont="1" applyFill="1" applyBorder="1" applyAlignment="1">
      <alignment horizontal="center" vertical="center" wrapText="1"/>
    </xf>
    <xf numFmtId="0" fontId="126" fillId="26" borderId="44" xfId="70" applyFont="1" applyFill="1" applyBorder="1" applyAlignment="1">
      <alignment horizontal="left" vertical="center"/>
    </xf>
    <xf numFmtId="0" fontId="126" fillId="26" borderId="45" xfId="70" applyFont="1" applyFill="1" applyBorder="1" applyAlignment="1">
      <alignment horizontal="left" vertical="center"/>
    </xf>
    <xf numFmtId="0" fontId="126" fillId="26" borderId="46" xfId="70" applyFont="1" applyFill="1" applyBorder="1" applyAlignment="1">
      <alignment horizontal="left" vertical="center"/>
    </xf>
    <xf numFmtId="0" fontId="83" fillId="26" borderId="0" xfId="70" applyFont="1" applyFill="1" applyBorder="1" applyAlignment="1">
      <alignment horizontal="left"/>
    </xf>
    <xf numFmtId="0" fontId="120" fillId="27" borderId="0" xfId="40" applyFont="1" applyFill="1" applyBorder="1" applyAlignment="1">
      <alignment horizontal="left"/>
    </xf>
    <xf numFmtId="173" fontId="42" fillId="25" borderId="0" xfId="70" applyNumberFormat="1" applyFont="1" applyFill="1" applyBorder="1" applyAlignment="1">
      <alignment horizontal="right"/>
    </xf>
    <xf numFmtId="0" fontId="120" fillId="27" borderId="19" xfId="40" applyFont="1" applyFill="1" applyBorder="1" applyAlignment="1">
      <alignment horizontal="left"/>
    </xf>
    <xf numFmtId="0" fontId="20" fillId="24" borderId="0" xfId="40" applyFont="1" applyFill="1" applyBorder="1" applyAlignment="1">
      <alignment horizontal="left" vertical="top" wrapText="1"/>
    </xf>
    <xf numFmtId="0" fontId="120" fillId="24" borderId="0" xfId="40" applyFont="1" applyFill="1" applyBorder="1" applyAlignment="1">
      <alignment horizontal="left" vertical="top" wrapText="1"/>
    </xf>
    <xf numFmtId="0" fontId="119" fillId="24" borderId="0" xfId="40" applyFont="1" applyFill="1" applyBorder="1" applyAlignment="1">
      <alignment horizontal="left" vertical="center" wrapText="1" indent="1"/>
    </xf>
    <xf numFmtId="3" fontId="83" fillId="26" borderId="0" xfId="70" applyNumberFormat="1" applyFont="1" applyFill="1" applyBorder="1" applyAlignment="1">
      <alignment horizontal="left"/>
    </xf>
    <xf numFmtId="3" fontId="119" fillId="27" borderId="0" xfId="40" applyNumberFormat="1" applyFont="1" applyFill="1" applyBorder="1" applyAlignment="1">
      <alignment horizontal="left" vertical="center" wrapText="1" indent="1"/>
    </xf>
    <xf numFmtId="0" fontId="119" fillId="27" borderId="0" xfId="40" applyFont="1" applyFill="1" applyBorder="1" applyAlignment="1">
      <alignment horizontal="left" vertical="center" wrapText="1" indent="1"/>
    </xf>
    <xf numFmtId="0" fontId="119" fillId="25" borderId="18" xfId="70" applyFont="1" applyFill="1" applyBorder="1" applyAlignment="1">
      <alignment horizontal="left" indent="6"/>
    </xf>
    <xf numFmtId="0" fontId="13" fillId="25" borderId="0" xfId="70" applyFont="1" applyFill="1" applyBorder="1" applyAlignment="1">
      <alignment horizontal="left"/>
    </xf>
    <xf numFmtId="0" fontId="126" fillId="0" borderId="44" xfId="70" applyFont="1" applyFill="1" applyBorder="1" applyAlignment="1">
      <alignment horizontal="left" vertical="center"/>
    </xf>
    <xf numFmtId="0" fontId="126" fillId="0" borderId="45" xfId="70" applyFont="1" applyFill="1" applyBorder="1" applyAlignment="1">
      <alignment horizontal="left" vertical="center"/>
    </xf>
    <xf numFmtId="0" fontId="126" fillId="0" borderId="46" xfId="70" applyFont="1" applyFill="1" applyBorder="1" applyAlignment="1">
      <alignment horizontal="left" vertical="center"/>
    </xf>
    <xf numFmtId="0" fontId="15" fillId="26" borderId="13" xfId="70" applyFont="1" applyFill="1" applyBorder="1" applyAlignment="1">
      <alignment horizontal="center"/>
    </xf>
    <xf numFmtId="0" fontId="15" fillId="26" borderId="70" xfId="70" applyFont="1" applyFill="1" applyBorder="1" applyAlignment="1">
      <alignment horizontal="center"/>
    </xf>
    <xf numFmtId="165" fontId="112" fillId="0" borderId="0" xfId="70" applyNumberFormat="1" applyFont="1" applyFill="1" applyBorder="1" applyAlignment="1">
      <alignment horizontal="justify" vertical="center"/>
    </xf>
    <xf numFmtId="0" fontId="20" fillId="25" borderId="0" xfId="70" applyNumberFormat="1" applyFont="1" applyFill="1" applyBorder="1" applyAlignment="1" applyProtection="1">
      <alignment horizontal="justify" vertical="justify" wrapText="1"/>
      <protection locked="0"/>
    </xf>
    <xf numFmtId="0" fontId="124" fillId="25" borderId="0" xfId="68" applyNumberFormat="1" applyFont="1" applyFill="1" applyBorder="1" applyAlignment="1" applyProtection="1">
      <alignment horizontal="center" vertical="justify" wrapText="1"/>
      <protection locked="0"/>
    </xf>
    <xf numFmtId="0" fontId="77" fillId="25" borderId="0" xfId="70" applyNumberFormat="1" applyFont="1" applyFill="1" applyBorder="1" applyAlignment="1" applyProtection="1">
      <alignment horizontal="right" vertical="justify" wrapText="1"/>
      <protection locked="0"/>
    </xf>
    <xf numFmtId="49" fontId="20" fillId="25" borderId="0" xfId="70" applyNumberFormat="1" applyFont="1" applyFill="1" applyBorder="1" applyAlignment="1">
      <alignment horizontal="left" vertical="center" wrapText="1"/>
    </xf>
    <xf numFmtId="0" fontId="15" fillId="25" borderId="18" xfId="70" applyFont="1" applyFill="1" applyBorder="1" applyAlignment="1">
      <alignment horizontal="right" indent="5"/>
    </xf>
    <xf numFmtId="3" fontId="20" fillId="25" borderId="0" xfId="70" applyNumberFormat="1" applyFont="1" applyFill="1" applyBorder="1" applyAlignment="1">
      <alignment horizontal="right"/>
    </xf>
    <xf numFmtId="0" fontId="74" fillId="25" borderId="0" xfId="70" applyFont="1" applyFill="1" applyBorder="1" applyAlignment="1">
      <alignment horizontal="justify" vertical="center"/>
    </xf>
    <xf numFmtId="0" fontId="45" fillId="26" borderId="15" xfId="51" applyFont="1" applyFill="1" applyBorder="1" applyAlignment="1">
      <alignment horizontal="left" vertical="center"/>
    </xf>
    <xf numFmtId="0" fontId="45" fillId="26" borderId="16" xfId="51" applyFont="1" applyFill="1" applyBorder="1" applyAlignment="1">
      <alignment horizontal="left" vertical="center"/>
    </xf>
    <xf numFmtId="0" fontId="45" fillId="26" borderId="17" xfId="51" applyFont="1" applyFill="1" applyBorder="1" applyAlignment="1">
      <alignment horizontal="left" vertical="center"/>
    </xf>
    <xf numFmtId="0" fontId="84" fillId="26" borderId="24" xfId="51" applyNumberFormat="1" applyFont="1" applyFill="1" applyBorder="1" applyAlignment="1">
      <alignment horizontal="center" vertical="center" wrapText="1"/>
    </xf>
    <xf numFmtId="0" fontId="84" fillId="26" borderId="25" xfId="51" applyNumberFormat="1" applyFont="1" applyFill="1" applyBorder="1" applyAlignment="1">
      <alignment horizontal="center" vertical="center"/>
    </xf>
    <xf numFmtId="1" fontId="16" fillId="35" borderId="0" xfId="51" applyNumberFormat="1" applyFont="1" applyFill="1" applyBorder="1" applyAlignment="1">
      <alignment horizontal="center"/>
    </xf>
    <xf numFmtId="0" fontId="16" fillId="27" borderId="0" xfId="61" applyFont="1" applyFill="1" applyBorder="1" applyAlignment="1">
      <alignment horizontal="justify" vertical="center" wrapText="1"/>
    </xf>
    <xf numFmtId="0" fontId="20" fillId="24" borderId="0" xfId="61" applyFont="1" applyFill="1" applyBorder="1" applyAlignment="1">
      <alignment horizontal="left" wrapText="1"/>
    </xf>
    <xf numFmtId="2" fontId="33" fillId="24" borderId="0" xfId="61" applyNumberFormat="1" applyFont="1" applyFill="1" applyBorder="1" applyAlignment="1">
      <alignment horizontal="left" wrapText="1"/>
    </xf>
    <xf numFmtId="2" fontId="20" fillId="24" borderId="0" xfId="61" applyNumberFormat="1" applyFont="1" applyFill="1" applyBorder="1" applyAlignment="1">
      <alignment horizontal="left" wrapText="1"/>
    </xf>
    <xf numFmtId="2" fontId="20" fillId="24" borderId="19" xfId="61" applyNumberFormat="1" applyFont="1" applyFill="1" applyBorder="1" applyAlignment="1">
      <alignment horizontal="left" wrapText="1"/>
    </xf>
    <xf numFmtId="49" fontId="16" fillId="25" borderId="0" xfId="51" applyNumberFormat="1" applyFont="1" applyFill="1" applyBorder="1" applyAlignment="1">
      <alignment horizontal="left"/>
    </xf>
    <xf numFmtId="0" fontId="16" fillId="25" borderId="0" xfId="51" applyNumberFormat="1" applyFont="1" applyFill="1" applyBorder="1" applyAlignment="1">
      <alignment horizontal="left"/>
    </xf>
    <xf numFmtId="173" fontId="16" fillId="25" borderId="0" xfId="52" applyNumberFormat="1" applyFont="1" applyFill="1" applyBorder="1" applyAlignment="1">
      <alignment horizontal="right"/>
    </xf>
    <xf numFmtId="0" fontId="16" fillId="27" borderId="0" xfId="61" applyFont="1" applyFill="1" applyBorder="1" applyAlignment="1">
      <alignment horizontal="justify" vertical="center"/>
    </xf>
    <xf numFmtId="0" fontId="16" fillId="25" borderId="0" xfId="52" applyNumberFormat="1" applyFont="1" applyFill="1" applyAlignment="1">
      <alignment horizontal="right"/>
    </xf>
    <xf numFmtId="0" fontId="16" fillId="25" borderId="0" xfId="52" applyNumberFormat="1" applyFont="1" applyFill="1" applyBorder="1" applyAlignment="1">
      <alignment horizontal="right"/>
    </xf>
    <xf numFmtId="0" fontId="15" fillId="25" borderId="0" xfId="0" applyFont="1" applyFill="1" applyBorder="1" applyAlignment="1">
      <alignment horizontal="center"/>
    </xf>
    <xf numFmtId="173" fontId="16" fillId="25" borderId="20" xfId="52" applyNumberFormat="1" applyFont="1" applyFill="1" applyBorder="1" applyAlignment="1">
      <alignment horizontal="left"/>
    </xf>
    <xf numFmtId="173" fontId="16" fillId="25" borderId="0" xfId="52" applyNumberFormat="1" applyFont="1" applyFill="1" applyBorder="1" applyAlignment="1">
      <alignment horizontal="left"/>
    </xf>
    <xf numFmtId="0" fontId="14" fillId="25" borderId="0" xfId="0" applyFont="1" applyFill="1" applyBorder="1"/>
    <xf numFmtId="0" fontId="37" fillId="25" borderId="0" xfId="0" applyFont="1" applyFill="1" applyBorder="1" applyAlignment="1">
      <alignment horizontal="left"/>
    </xf>
  </cellXfs>
  <cellStyles count="315">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1">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333333"/>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mai.</c:v>
                  </c:pt>
                  <c:pt idx="1">
                    <c:v>jun.</c:v>
                  </c:pt>
                  <c:pt idx="2">
                    <c:v>jul.</c:v>
                  </c:pt>
                  <c:pt idx="3">
                    <c:v>ago.</c:v>
                  </c:pt>
                  <c:pt idx="4">
                    <c:v>set.</c:v>
                  </c:pt>
                  <c:pt idx="5">
                    <c:v>out.</c:v>
                  </c:pt>
                  <c:pt idx="6">
                    <c:v>nov.</c:v>
                  </c:pt>
                  <c:pt idx="7">
                    <c:v>dez.</c:v>
                  </c:pt>
                  <c:pt idx="8">
                    <c:v>jan.</c:v>
                  </c:pt>
                  <c:pt idx="9">
                    <c:v>fev.</c:v>
                  </c:pt>
                  <c:pt idx="10">
                    <c:v>mar.</c:v>
                  </c:pt>
                  <c:pt idx="11">
                    <c:v>abr.</c:v>
                  </c:pt>
                  <c:pt idx="12">
                    <c:v>mai.</c:v>
                  </c:pt>
                </c:lvl>
                <c:lvl>
                  <c:pt idx="0">
                    <c:v>2016</c:v>
                  </c:pt>
                  <c:pt idx="8">
                    <c:v>2017</c:v>
                  </c:pt>
                </c:lvl>
              </c:multiLvlStrCache>
            </c:multiLvlStrRef>
          </c:cat>
          <c:val>
            <c:numRef>
              <c:f>'9lay_off'!$E$12:$Q$12</c:f>
              <c:numCache>
                <c:formatCode>0</c:formatCode>
                <c:ptCount val="13"/>
                <c:pt idx="0">
                  <c:v>70</c:v>
                </c:pt>
                <c:pt idx="1">
                  <c:v>72</c:v>
                </c:pt>
                <c:pt idx="2">
                  <c:v>67</c:v>
                </c:pt>
                <c:pt idx="3">
                  <c:v>51</c:v>
                </c:pt>
                <c:pt idx="4">
                  <c:v>64</c:v>
                </c:pt>
                <c:pt idx="5">
                  <c:v>74</c:v>
                </c:pt>
                <c:pt idx="6">
                  <c:v>89</c:v>
                </c:pt>
                <c:pt idx="7">
                  <c:v>95</c:v>
                </c:pt>
                <c:pt idx="8">
                  <c:v>87</c:v>
                </c:pt>
                <c:pt idx="9">
                  <c:v>78</c:v>
                </c:pt>
                <c:pt idx="10">
                  <c:v>66</c:v>
                </c:pt>
                <c:pt idx="11">
                  <c:v>61</c:v>
                </c:pt>
                <c:pt idx="12">
                  <c:v>45</c:v>
                </c:pt>
              </c:numCache>
            </c:numRef>
          </c:val>
        </c:ser>
        <c:dLbls>
          <c:showLegendKey val="0"/>
          <c:showVal val="0"/>
          <c:showCatName val="0"/>
          <c:showSerName val="0"/>
          <c:showPercent val="0"/>
          <c:showBubbleSize val="0"/>
        </c:dLbls>
        <c:gapWidth val="150"/>
        <c:axId val="234300160"/>
        <c:axId val="234301696"/>
      </c:barChart>
      <c:catAx>
        <c:axId val="23430016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34301696"/>
        <c:crosses val="autoZero"/>
        <c:auto val="1"/>
        <c:lblAlgn val="ctr"/>
        <c:lblOffset val="100"/>
        <c:tickLblSkip val="1"/>
        <c:tickMarkSkip val="1"/>
        <c:noMultiLvlLbl val="0"/>
      </c:catAx>
      <c:valAx>
        <c:axId val="23430169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430016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106471</c:v>
              </c:pt>
              <c:pt idx="1">
                <c:v>102893</c:v>
              </c:pt>
            </c:numLit>
          </c:val>
        </c:ser>
        <c:dLbls>
          <c:showLegendKey val="0"/>
          <c:showVal val="0"/>
          <c:showCatName val="0"/>
          <c:showSerName val="0"/>
          <c:showPercent val="0"/>
          <c:showBubbleSize val="0"/>
        </c:dLbls>
        <c:gapWidth val="120"/>
        <c:axId val="209771904"/>
        <c:axId val="209777792"/>
      </c:barChart>
      <c:catAx>
        <c:axId val="20977190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09777792"/>
        <c:crosses val="autoZero"/>
        <c:auto val="1"/>
        <c:lblAlgn val="ctr"/>
        <c:lblOffset val="100"/>
        <c:tickLblSkip val="1"/>
        <c:tickMarkSkip val="1"/>
        <c:noMultiLvlLbl val="0"/>
      </c:catAx>
      <c:valAx>
        <c:axId val="209777792"/>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0977190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67223</c:v>
              </c:pt>
              <c:pt idx="1">
                <c:v>3935</c:v>
              </c:pt>
              <c:pt idx="2">
                <c:v>3568</c:v>
              </c:pt>
              <c:pt idx="3">
                <c:v>13116</c:v>
              </c:pt>
              <c:pt idx="4">
                <c:v>10744</c:v>
              </c:pt>
              <c:pt idx="5">
                <c:v>11526</c:v>
              </c:pt>
              <c:pt idx="6">
                <c:v>12963</c:v>
              </c:pt>
              <c:pt idx="7">
                <c:v>15683</c:v>
              </c:pt>
              <c:pt idx="8">
                <c:v>16917</c:v>
              </c:pt>
              <c:pt idx="9">
                <c:v>18814</c:v>
              </c:pt>
              <c:pt idx="10">
                <c:v>18430</c:v>
              </c:pt>
              <c:pt idx="11">
                <c:v>12803</c:v>
              </c:pt>
              <c:pt idx="12">
                <c:v>3642</c:v>
              </c:pt>
            </c:numLit>
          </c:val>
        </c:ser>
        <c:dLbls>
          <c:showLegendKey val="0"/>
          <c:showVal val="0"/>
          <c:showCatName val="0"/>
          <c:showSerName val="0"/>
          <c:showPercent val="0"/>
          <c:showBubbleSize val="0"/>
        </c:dLbls>
        <c:gapWidth val="30"/>
        <c:axId val="210139776"/>
        <c:axId val="210162048"/>
      </c:barChart>
      <c:catAx>
        <c:axId val="21013977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10162048"/>
        <c:crosses val="autoZero"/>
        <c:auto val="1"/>
        <c:lblAlgn val="ctr"/>
        <c:lblOffset val="100"/>
        <c:tickLblSkip val="1"/>
        <c:tickMarkSkip val="1"/>
        <c:noMultiLvlLbl val="0"/>
      </c:catAx>
      <c:valAx>
        <c:axId val="21016204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1013977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4935</c:v>
                </c:pt>
                <c:pt idx="1">
                  <c:v>1630</c:v>
                </c:pt>
                <c:pt idx="2">
                  <c:v>2878</c:v>
                </c:pt>
                <c:pt idx="3">
                  <c:v>889</c:v>
                </c:pt>
                <c:pt idx="4">
                  <c:v>1610</c:v>
                </c:pt>
                <c:pt idx="5">
                  <c:v>3523</c:v>
                </c:pt>
                <c:pt idx="6">
                  <c:v>1518</c:v>
                </c:pt>
                <c:pt idx="7">
                  <c:v>2940</c:v>
                </c:pt>
                <c:pt idx="8">
                  <c:v>1283</c:v>
                </c:pt>
                <c:pt idx="9">
                  <c:v>2036</c:v>
                </c:pt>
                <c:pt idx="10">
                  <c:v>15913</c:v>
                </c:pt>
                <c:pt idx="11">
                  <c:v>1257</c:v>
                </c:pt>
                <c:pt idx="12">
                  <c:v>28031</c:v>
                </c:pt>
                <c:pt idx="13">
                  <c:v>2591</c:v>
                </c:pt>
                <c:pt idx="14">
                  <c:v>8111</c:v>
                </c:pt>
                <c:pt idx="15">
                  <c:v>1238</c:v>
                </c:pt>
                <c:pt idx="16">
                  <c:v>2742</c:v>
                </c:pt>
                <c:pt idx="17">
                  <c:v>3387</c:v>
                </c:pt>
                <c:pt idx="18">
                  <c:v>6102</c:v>
                </c:pt>
                <c:pt idx="19">
                  <c:v>1708</c:v>
                </c:pt>
              </c:numCache>
            </c:numRef>
          </c:val>
        </c:ser>
        <c:dLbls>
          <c:showLegendKey val="0"/>
          <c:showVal val="0"/>
          <c:showCatName val="0"/>
          <c:showSerName val="0"/>
          <c:showPercent val="0"/>
          <c:showBubbleSize val="0"/>
        </c:dLbls>
        <c:gapWidth val="30"/>
        <c:axId val="211236352"/>
        <c:axId val="211237888"/>
      </c:barChart>
      <c:catAx>
        <c:axId val="211236352"/>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11237888"/>
        <c:crosses val="autoZero"/>
        <c:auto val="1"/>
        <c:lblAlgn val="ctr"/>
        <c:lblOffset val="100"/>
        <c:tickLblSkip val="1"/>
        <c:tickMarkSkip val="1"/>
        <c:noMultiLvlLbl val="0"/>
      </c:catAx>
      <c:valAx>
        <c:axId val="211237888"/>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1123635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120.908583429896</c:v>
                </c:pt>
                <c:pt idx="1">
                  <c:v>110.494308943089</c:v>
                </c:pt>
                <c:pt idx="2">
                  <c:v>117.82137244984</c:v>
                </c:pt>
                <c:pt idx="3">
                  <c:v>117.987371234208</c:v>
                </c:pt>
                <c:pt idx="4">
                  <c:v>114.365344344905</c:v>
                </c:pt>
                <c:pt idx="5">
                  <c:v>122.360160320641</c:v>
                </c:pt>
                <c:pt idx="6">
                  <c:v>108.443866701245</c:v>
                </c:pt>
                <c:pt idx="7">
                  <c:v>118.94736290322599</c:v>
                </c:pt>
                <c:pt idx="8">
                  <c:v>110.140572379368</c:v>
                </c:pt>
                <c:pt idx="9">
                  <c:v>117.856290207291</c:v>
                </c:pt>
                <c:pt idx="10">
                  <c:v>115.506317656259</c:v>
                </c:pt>
                <c:pt idx="11">
                  <c:v>114.759261765611</c:v>
                </c:pt>
                <c:pt idx="12">
                  <c:v>113.940773520417</c:v>
                </c:pt>
                <c:pt idx="13">
                  <c:v>115.838017436792</c:v>
                </c:pt>
                <c:pt idx="14">
                  <c:v>120.855734227303</c:v>
                </c:pt>
                <c:pt idx="15">
                  <c:v>117.30060991662999</c:v>
                </c:pt>
                <c:pt idx="16">
                  <c:v>118.659284283373</c:v>
                </c:pt>
                <c:pt idx="17">
                  <c:v>113.562117630892</c:v>
                </c:pt>
                <c:pt idx="18">
                  <c:v>82.792611280337994</c:v>
                </c:pt>
                <c:pt idx="19">
                  <c:v>109.11264165009899</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112.68</c:v>
                </c:pt>
                <c:pt idx="1">
                  <c:v>112.68</c:v>
                </c:pt>
                <c:pt idx="2">
                  <c:v>112.68</c:v>
                </c:pt>
                <c:pt idx="3">
                  <c:v>112.68</c:v>
                </c:pt>
                <c:pt idx="4">
                  <c:v>112.68</c:v>
                </c:pt>
                <c:pt idx="5">
                  <c:v>112.68</c:v>
                </c:pt>
                <c:pt idx="6">
                  <c:v>112.68</c:v>
                </c:pt>
                <c:pt idx="7">
                  <c:v>112.68</c:v>
                </c:pt>
                <c:pt idx="8">
                  <c:v>112.68</c:v>
                </c:pt>
                <c:pt idx="9">
                  <c:v>112.68</c:v>
                </c:pt>
                <c:pt idx="10">
                  <c:v>112.68</c:v>
                </c:pt>
                <c:pt idx="11">
                  <c:v>112.68</c:v>
                </c:pt>
                <c:pt idx="12">
                  <c:v>112.68</c:v>
                </c:pt>
                <c:pt idx="13">
                  <c:v>112.68</c:v>
                </c:pt>
                <c:pt idx="14">
                  <c:v>112.68</c:v>
                </c:pt>
                <c:pt idx="15">
                  <c:v>112.68</c:v>
                </c:pt>
                <c:pt idx="16">
                  <c:v>112.68</c:v>
                </c:pt>
                <c:pt idx="17">
                  <c:v>112.68</c:v>
                </c:pt>
                <c:pt idx="18">
                  <c:v>112.68</c:v>
                </c:pt>
                <c:pt idx="19">
                  <c:v>112.68</c:v>
                </c:pt>
              </c:numCache>
            </c:numRef>
          </c:val>
          <c:smooth val="0"/>
        </c:ser>
        <c:dLbls>
          <c:showLegendKey val="0"/>
          <c:showVal val="0"/>
          <c:showCatName val="0"/>
          <c:showSerName val="0"/>
          <c:showPercent val="0"/>
          <c:showBubbleSize val="0"/>
        </c:dLbls>
        <c:marker val="1"/>
        <c:smooth val="0"/>
        <c:axId val="211268352"/>
        <c:axId val="211269888"/>
      </c:lineChart>
      <c:catAx>
        <c:axId val="211268352"/>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11269888"/>
        <c:crosses val="autoZero"/>
        <c:auto val="1"/>
        <c:lblAlgn val="ctr"/>
        <c:lblOffset val="100"/>
        <c:tickLblSkip val="1"/>
        <c:tickMarkSkip val="1"/>
        <c:noMultiLvlLbl val="0"/>
      </c:catAx>
      <c:valAx>
        <c:axId val="211269888"/>
        <c:scaling>
          <c:orientation val="minMax"/>
          <c:min val="82"/>
        </c:scaling>
        <c:delete val="0"/>
        <c:axPos val="l"/>
        <c:numFmt formatCode="0.0" sourceLinked="1"/>
        <c:majorTickMark val="out"/>
        <c:minorTickMark val="none"/>
        <c:tickLblPos val="none"/>
        <c:spPr>
          <a:ln w="9525">
            <a:noFill/>
          </a:ln>
        </c:spPr>
        <c:crossAx val="211268352"/>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8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pt idx="185">
                <c:v> </c:v>
              </c:pt>
            </c:strLit>
          </c:cat>
          <c:val>
            <c:numLit>
              <c:formatCode>0.0</c:formatCode>
              <c:ptCount val="175"/>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numLit>
          </c:val>
          <c:smooth val="0"/>
        </c:ser>
        <c:ser>
          <c:idx val="1"/>
          <c:order val="1"/>
          <c:tx>
            <c:v>iconfianca</c:v>
          </c:tx>
          <c:spPr>
            <a:ln w="25400">
              <a:solidFill>
                <a:schemeClr val="accent2"/>
              </a:solidFill>
              <a:prstDash val="solid"/>
            </a:ln>
          </c:spPr>
          <c:marker>
            <c:symbol val="none"/>
          </c:marker>
          <c:cat>
            <c:strLit>
              <c:ptCount val="18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pt idx="185">
                <c:v> </c:v>
              </c:pt>
            </c:strLit>
          </c:cat>
          <c:val>
            <c:numLit>
              <c:formatCode>0.0</c:formatCode>
              <c:ptCount val="175"/>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numLit>
          </c:val>
          <c:smooth val="0"/>
        </c:ser>
        <c:dLbls>
          <c:showLegendKey val="0"/>
          <c:showVal val="0"/>
          <c:showCatName val="0"/>
          <c:showSerName val="0"/>
          <c:showPercent val="0"/>
          <c:showBubbleSize val="0"/>
        </c:dLbls>
        <c:marker val="1"/>
        <c:smooth val="0"/>
        <c:axId val="227432704"/>
        <c:axId val="227438592"/>
      </c:lineChart>
      <c:catAx>
        <c:axId val="2274327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27438592"/>
        <c:crosses val="autoZero"/>
        <c:auto val="1"/>
        <c:lblAlgn val="ctr"/>
        <c:lblOffset val="100"/>
        <c:tickLblSkip val="6"/>
        <c:tickMarkSkip val="1"/>
        <c:noMultiLvlLbl val="0"/>
      </c:catAx>
      <c:valAx>
        <c:axId val="227438592"/>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7432704"/>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8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pt idx="185">
                <c:v> </c:v>
              </c:pt>
            </c:strLit>
          </c:cat>
          <c:val>
            <c:numLit>
              <c:formatCode>0.0</c:formatCode>
              <c:ptCount val="175"/>
              <c:pt idx="0">
                <c:v>-0.38812824697781606</c:v>
              </c:pt>
              <c:pt idx="1">
                <c:v>-0.22609137612478214</c:v>
              </c:pt>
              <c:pt idx="2">
                <c:v>-0.37569056303746218</c:v>
              </c:pt>
              <c:pt idx="3">
                <c:v>-0.31785450617269828</c:v>
              </c:pt>
              <c:pt idx="4">
                <c:v>-0.56098945589832838</c:v>
              </c:pt>
              <c:pt idx="5">
                <c:v>-0.46883280625372692</c:v>
              </c:pt>
              <c:pt idx="6">
                <c:v>-0.39021419207437602</c:v>
              </c:pt>
              <c:pt idx="7">
                <c:v>-0.12423660955726556</c:v>
              </c:pt>
              <c:pt idx="8">
                <c:v>9.79875449745371E-2</c:v>
              </c:pt>
              <c:pt idx="9">
                <c:v>0.39538723551676375</c:v>
              </c:pt>
              <c:pt idx="10">
                <c:v>0.49839678390032721</c:v>
              </c:pt>
              <c:pt idx="11">
                <c:v>0.5110270390949615</c:v>
              </c:pt>
              <c:pt idx="12">
                <c:v>0.41066669011519863</c:v>
              </c:pt>
              <c:pt idx="13">
                <c:v>0.38303463159841072</c:v>
              </c:pt>
              <c:pt idx="14">
                <c:v>0.41704395920781934</c:v>
              </c:pt>
              <c:pt idx="15">
                <c:v>0.58702351521164442</c:v>
              </c:pt>
              <c:pt idx="16">
                <c:v>0.87783310066364417</c:v>
              </c:pt>
              <c:pt idx="17">
                <c:v>1.0643090785604867</c:v>
              </c:pt>
              <c:pt idx="18">
                <c:v>1.1659096450462436</c:v>
              </c:pt>
              <c:pt idx="19">
                <c:v>1.2067516902717912</c:v>
              </c:pt>
              <c:pt idx="20">
                <c:v>1.2537073833369807</c:v>
              </c:pt>
              <c:pt idx="21">
                <c:v>1.1849650494936834</c:v>
              </c:pt>
              <c:pt idx="22">
                <c:v>0.9427752082147467</c:v>
              </c:pt>
              <c:pt idx="23">
                <c:v>0.70588169350291918</c:v>
              </c:pt>
              <c:pt idx="24">
                <c:v>0.63039421992499511</c:v>
              </c:pt>
              <c:pt idx="25">
                <c:v>0.72725891618165583</c:v>
              </c:pt>
              <c:pt idx="26">
                <c:v>0.89628830896352185</c:v>
              </c:pt>
              <c:pt idx="27">
                <c:v>0.9403762431525835</c:v>
              </c:pt>
              <c:pt idx="28">
                <c:v>0.91387989495478195</c:v>
              </c:pt>
              <c:pt idx="29">
                <c:v>0.73180111324297348</c:v>
              </c:pt>
              <c:pt idx="30">
                <c:v>0.40488374317788967</c:v>
              </c:pt>
              <c:pt idx="31">
                <c:v>0.21074416336126239</c:v>
              </c:pt>
              <c:pt idx="32">
                <c:v>0.1349630399076065</c:v>
              </c:pt>
              <c:pt idx="33">
                <c:v>0.29852907408627682</c:v>
              </c:pt>
              <c:pt idx="34">
                <c:v>0.20937582951410985</c:v>
              </c:pt>
              <c:pt idx="35">
                <c:v>0.32063308947123065</c:v>
              </c:pt>
              <c:pt idx="36">
                <c:v>0.28815154523337061</c:v>
              </c:pt>
              <c:pt idx="37">
                <c:v>0.54909943906462977</c:v>
              </c:pt>
              <c:pt idx="38">
                <c:v>0.4495671943165932</c:v>
              </c:pt>
              <c:pt idx="39">
                <c:v>0.609777790244455</c:v>
              </c:pt>
              <c:pt idx="40">
                <c:v>0.48378875523388543</c:v>
              </c:pt>
              <c:pt idx="41">
                <c:v>0.77598162946268501</c:v>
              </c:pt>
              <c:pt idx="42">
                <c:v>0.8627997953928872</c:v>
              </c:pt>
              <c:pt idx="43">
                <c:v>1.0155384219485273</c:v>
              </c:pt>
              <c:pt idx="44">
                <c:v>1.0102418722672584</c:v>
              </c:pt>
              <c:pt idx="45">
                <c:v>1.1652982303985602</c:v>
              </c:pt>
              <c:pt idx="46">
                <c:v>1.1622067224741708</c:v>
              </c:pt>
              <c:pt idx="47">
                <c:v>0.97963952893205386</c:v>
              </c:pt>
              <c:pt idx="48">
                <c:v>0.82304622618703316</c:v>
              </c:pt>
              <c:pt idx="49">
                <c:v>0.91642750370138981</c:v>
              </c:pt>
              <c:pt idx="50">
                <c:v>1.1973892611976031</c:v>
              </c:pt>
              <c:pt idx="51">
                <c:v>1.3486057788006558</c:v>
              </c:pt>
              <c:pt idx="52">
                <c:v>1.491047920228072</c:v>
              </c:pt>
              <c:pt idx="53">
                <c:v>1.5372080356535751</c:v>
              </c:pt>
              <c:pt idx="54">
                <c:v>1.4062880687837589</c:v>
              </c:pt>
              <c:pt idx="55">
                <c:v>1.3989740833198105</c:v>
              </c:pt>
              <c:pt idx="56">
                <c:v>1.4144514457661252</c:v>
              </c:pt>
              <c:pt idx="57">
                <c:v>1.5082882066696879</c:v>
              </c:pt>
              <c:pt idx="58">
                <c:v>1.466598539051166</c:v>
              </c:pt>
              <c:pt idx="59">
                <c:v>1.3422334906853643</c:v>
              </c:pt>
              <c:pt idx="60">
                <c:v>1.2782097523559748</c:v>
              </c:pt>
              <c:pt idx="61">
                <c:v>1.2703845331573871</c:v>
              </c:pt>
              <c:pt idx="62">
                <c:v>1.4684077898984265</c:v>
              </c:pt>
              <c:pt idx="63">
                <c:v>1.5231772364574314</c:v>
              </c:pt>
              <c:pt idx="64">
                <c:v>1.4880302026018069</c:v>
              </c:pt>
              <c:pt idx="65">
                <c:v>1.0890978305492036</c:v>
              </c:pt>
              <c:pt idx="66">
                <c:v>0.78333434943666946</c:v>
              </c:pt>
              <c:pt idx="67">
                <c:v>0.60558367547726111</c:v>
              </c:pt>
              <c:pt idx="68">
                <c:v>0.53038992150943909</c:v>
              </c:pt>
              <c:pt idx="69">
                <c:v>0.23033690013643127</c:v>
              </c:pt>
              <c:pt idx="70">
                <c:v>-0.46030835699869577</c:v>
              </c:pt>
              <c:pt idx="71">
                <c:v>-1.1586571668380814</c:v>
              </c:pt>
              <c:pt idx="72">
                <c:v>-1.6593116189837671</c:v>
              </c:pt>
              <c:pt idx="73">
                <c:v>-2.0202769972432164</c:v>
              </c:pt>
              <c:pt idx="74">
                <c:v>-2.0962593605345745</c:v>
              </c:pt>
              <c:pt idx="75">
                <c:v>-2.098770265603072</c:v>
              </c:pt>
              <c:pt idx="76">
                <c:v>-1.7025698879478122</c:v>
              </c:pt>
              <c:pt idx="77">
                <c:v>-1.3587509610932105</c:v>
              </c:pt>
              <c:pt idx="78">
                <c:v>-0.96216282469678593</c:v>
              </c:pt>
              <c:pt idx="79">
                <c:v>-0.56346531656257381</c:v>
              </c:pt>
              <c:pt idx="80">
                <c:v>-0.21788523533738774</c:v>
              </c:pt>
              <c:pt idx="81">
                <c:v>0.10594933989713055</c:v>
              </c:pt>
              <c:pt idx="82">
                <c:v>4.4908147705988166E-2</c:v>
              </c:pt>
              <c:pt idx="83">
                <c:v>-6.8909898406204276E-2</c:v>
              </c:pt>
              <c:pt idx="84">
                <c:v>-0.21787123991435819</c:v>
              </c:pt>
              <c:pt idx="85">
                <c:v>-0.27821930014350316</c:v>
              </c:pt>
              <c:pt idx="86">
                <c:v>-0.15451132227886738</c:v>
              </c:pt>
              <c:pt idx="87">
                <c:v>2.7385510829591037E-2</c:v>
              </c:pt>
              <c:pt idx="88">
                <c:v>0.21535947866591579</c:v>
              </c:pt>
              <c:pt idx="89">
                <c:v>0.26949870424343542</c:v>
              </c:pt>
              <c:pt idx="90">
                <c:v>0.18331574843898912</c:v>
              </c:pt>
              <c:pt idx="91">
                <c:v>0.15522587755482808</c:v>
              </c:pt>
              <c:pt idx="92">
                <c:v>0.15917956495210134</c:v>
              </c:pt>
              <c:pt idx="93">
                <c:v>-3.2561723467139023E-2</c:v>
              </c:pt>
              <c:pt idx="94">
                <c:v>-0.30136932300634073</c:v>
              </c:pt>
              <c:pt idx="95">
                <c:v>-0.7803241205734005</c:v>
              </c:pt>
              <c:pt idx="96">
                <c:v>-0.96674738819763661</c:v>
              </c:pt>
              <c:pt idx="97">
                <c:v>-1.118224620416564</c:v>
              </c:pt>
              <c:pt idx="98">
                <c:v>-1.165687197558176</c:v>
              </c:pt>
              <c:pt idx="99">
                <c:v>-1.3590694178491496</c:v>
              </c:pt>
              <c:pt idx="100">
                <c:v>-1.5396087779178607</c:v>
              </c:pt>
              <c:pt idx="101">
                <c:v>-1.6967236967280503</c:v>
              </c:pt>
              <c:pt idx="102">
                <c:v>-1.8436671481246676</c:v>
              </c:pt>
              <c:pt idx="103">
                <c:v>-1.9879005304214881</c:v>
              </c:pt>
              <c:pt idx="104">
                <c:v>-2.2055899260614185</c:v>
              </c:pt>
              <c:pt idx="105">
                <c:v>-2.4581990401147462</c:v>
              </c:pt>
              <c:pt idx="106">
                <c:v>-2.8901852182308527</c:v>
              </c:pt>
              <c:pt idx="107">
                <c:v>-3.3103932964654303</c:v>
              </c:pt>
              <c:pt idx="108">
                <c:v>-3.5880657044830748</c:v>
              </c:pt>
              <c:pt idx="109">
                <c:v>-3.7280720783775312</c:v>
              </c:pt>
              <c:pt idx="110">
                <c:v>-3.6934842054777879</c:v>
              </c:pt>
              <c:pt idx="111">
                <c:v>-3.5950485785873334</c:v>
              </c:pt>
              <c:pt idx="112">
                <c:v>-3.557397287501912</c:v>
              </c:pt>
              <c:pt idx="113">
                <c:v>-3.4003240430584087</c:v>
              </c:pt>
              <c:pt idx="114">
                <c:v>-3.3152694191162899</c:v>
              </c:pt>
              <c:pt idx="115">
                <c:v>-3.0454739275384295</c:v>
              </c:pt>
              <c:pt idx="116">
                <c:v>-3.2179763426869976</c:v>
              </c:pt>
              <c:pt idx="117">
                <c:v>-3.5532064489126567</c:v>
              </c:pt>
              <c:pt idx="118">
                <c:v>-3.8541890371431111</c:v>
              </c:pt>
              <c:pt idx="119">
                <c:v>-3.9274820149990939</c:v>
              </c:pt>
              <c:pt idx="120">
                <c:v>-3.847542122895236</c:v>
              </c:pt>
              <c:pt idx="121">
                <c:v>-3.7567013806773559</c:v>
              </c:pt>
              <c:pt idx="122">
                <c:v>-3.4228886069105693</c:v>
              </c:pt>
              <c:pt idx="123">
                <c:v>-3.1303099463679001</c:v>
              </c:pt>
              <c:pt idx="124">
                <c:v>-2.8119076076433394</c:v>
              </c:pt>
              <c:pt idx="125">
                <c:v>-2.5802902964604448</c:v>
              </c:pt>
              <c:pt idx="126">
                <c:v>-2.3048631572037688</c:v>
              </c:pt>
              <c:pt idx="127">
                <c:v>-1.8765530253907343</c:v>
              </c:pt>
              <c:pt idx="128">
                <c:v>-1.564580933393396</c:v>
              </c:pt>
              <c:pt idx="129">
                <c:v>-1.3123198038206729</c:v>
              </c:pt>
              <c:pt idx="130">
                <c:v>-1.1771062728366706</c:v>
              </c:pt>
              <c:pt idx="131">
                <c:v>-1.0167082792586879</c:v>
              </c:pt>
              <c:pt idx="132">
                <c:v>-0.75109787062783528</c:v>
              </c:pt>
              <c:pt idx="133">
                <c:v>-0.50530065052294826</c:v>
              </c:pt>
              <c:pt idx="134">
                <c:v>-0.24025716391855129</c:v>
              </c:pt>
              <c:pt idx="135">
                <c:v>-7.7259753910485091E-2</c:v>
              </c:pt>
              <c:pt idx="136">
                <c:v>0.14726809089540271</c:v>
              </c:pt>
              <c:pt idx="137">
                <c:v>0.37063545493989536</c:v>
              </c:pt>
              <c:pt idx="138">
                <c:v>0.54916122228856246</c:v>
              </c:pt>
              <c:pt idx="139">
                <c:v>0.60781795681904616</c:v>
              </c:pt>
              <c:pt idx="140">
                <c:v>0.54643443849350992</c:v>
              </c:pt>
              <c:pt idx="141">
                <c:v>0.57191072597702364</c:v>
              </c:pt>
              <c:pt idx="142">
                <c:v>0.39581132535990371</c:v>
              </c:pt>
              <c:pt idx="143">
                <c:v>0.19163881988747133</c:v>
              </c:pt>
              <c:pt idx="144">
                <c:v>0.278531726690457</c:v>
              </c:pt>
              <c:pt idx="145">
                <c:v>0.31708834496153876</c:v>
              </c:pt>
              <c:pt idx="146">
                <c:v>0.65423681287491331</c:v>
              </c:pt>
              <c:pt idx="147">
                <c:v>0.8105599150651448</c:v>
              </c:pt>
              <c:pt idx="148">
                <c:v>1.1735762386882886</c:v>
              </c:pt>
              <c:pt idx="149">
                <c:v>1.293005455513863</c:v>
              </c:pt>
              <c:pt idx="150">
                <c:v>1.3707276691495269</c:v>
              </c:pt>
              <c:pt idx="151">
                <c:v>1.4014730936917743</c:v>
              </c:pt>
              <c:pt idx="152">
                <c:v>1.4087794144064862</c:v>
              </c:pt>
              <c:pt idx="153">
                <c:v>1.1687270444051754</c:v>
              </c:pt>
              <c:pt idx="154">
                <c:v>0.93404748902657619</c:v>
              </c:pt>
              <c:pt idx="155">
                <c:v>0.70091135032306007</c:v>
              </c:pt>
              <c:pt idx="156">
                <c:v>0.75520680338394119</c:v>
              </c:pt>
              <c:pt idx="157">
                <c:v>0.78012560741528758</c:v>
              </c:pt>
              <c:pt idx="158">
                <c:v>0.97291411424181173</c:v>
              </c:pt>
              <c:pt idx="159">
                <c:v>1.1021110495219015</c:v>
              </c:pt>
              <c:pt idx="160">
                <c:v>1.2005499541933526</c:v>
              </c:pt>
              <c:pt idx="161">
                <c:v>1.2123425363107634</c:v>
              </c:pt>
              <c:pt idx="162">
                <c:v>1.2180511221905994</c:v>
              </c:pt>
              <c:pt idx="163">
                <c:v>1.3141744208794086</c:v>
              </c:pt>
              <c:pt idx="164">
                <c:v>1.3516203280140515</c:v>
              </c:pt>
              <c:pt idx="165">
                <c:v>1.3242650524498774</c:v>
              </c:pt>
              <c:pt idx="166">
                <c:v>1.2310434951678411</c:v>
              </c:pt>
              <c:pt idx="167">
                <c:v>1.1444460312357803</c:v>
              </c:pt>
              <c:pt idx="168">
                <c:v>1.184789638359945</c:v>
              </c:pt>
              <c:pt idx="169">
                <c:v>1.3494030965270918</c:v>
              </c:pt>
              <c:pt idx="170">
                <c:v>1.5631114084599034</c:v>
              </c:pt>
              <c:pt idx="171">
                <c:v>1.7870848771729584</c:v>
              </c:pt>
              <c:pt idx="172">
                <c:v>1.9599475157907502</c:v>
              </c:pt>
            </c:numLit>
          </c:val>
          <c:smooth val="0"/>
        </c:ser>
        <c:dLbls>
          <c:showLegendKey val="0"/>
          <c:showVal val="0"/>
          <c:showCatName val="0"/>
          <c:showSerName val="1"/>
          <c:showPercent val="0"/>
          <c:showBubbleSize val="0"/>
        </c:dLbls>
        <c:marker val="1"/>
        <c:smooth val="0"/>
        <c:axId val="227488896"/>
        <c:axId val="227490816"/>
      </c:lineChart>
      <c:catAx>
        <c:axId val="22748889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27490816"/>
        <c:crosses val="autoZero"/>
        <c:auto val="1"/>
        <c:lblAlgn val="ctr"/>
        <c:lblOffset val="100"/>
        <c:tickLblSkip val="1"/>
        <c:tickMarkSkip val="1"/>
        <c:noMultiLvlLbl val="0"/>
      </c:catAx>
      <c:valAx>
        <c:axId val="22749081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748889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pt idx="185">
                <c:v> </c:v>
              </c:pt>
            </c:strLit>
          </c:cat>
          <c:val>
            <c:numLit>
              <c:formatCode>0.000</c:formatCode>
              <c:ptCount val="175"/>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17.57</c:v>
              </c:pt>
            </c:numLit>
          </c:val>
          <c:smooth val="0"/>
        </c:ser>
        <c:dLbls>
          <c:showLegendKey val="0"/>
          <c:showVal val="0"/>
          <c:showCatName val="0"/>
          <c:showSerName val="0"/>
          <c:showPercent val="0"/>
          <c:showBubbleSize val="0"/>
        </c:dLbls>
        <c:marker val="1"/>
        <c:smooth val="0"/>
        <c:axId val="227506816"/>
        <c:axId val="227938688"/>
      </c:lineChart>
      <c:catAx>
        <c:axId val="22750681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27938688"/>
        <c:crosses val="autoZero"/>
        <c:auto val="1"/>
        <c:lblAlgn val="ctr"/>
        <c:lblOffset val="100"/>
        <c:tickLblSkip val="1"/>
        <c:tickMarkSkip val="1"/>
        <c:noMultiLvlLbl val="0"/>
      </c:catAx>
      <c:valAx>
        <c:axId val="22793868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7506816"/>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456205698838541"/>
                  <c:y val="-7.7522083933056748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pt idx="185">
                <c:v> </c:v>
              </c:pt>
            </c:strLit>
          </c:cat>
          <c:val>
            <c:numLit>
              <c:formatCode>0.0</c:formatCode>
              <c:ptCount val="175"/>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numLit>
          </c:val>
          <c:smooth val="0"/>
        </c:ser>
        <c:ser>
          <c:idx val="1"/>
          <c:order val="1"/>
          <c:tx>
            <c:v>industria</c:v>
          </c:tx>
          <c:spPr>
            <a:ln w="25400">
              <a:solidFill>
                <a:schemeClr val="tx2"/>
              </a:solidFill>
              <a:prstDash val="solid"/>
            </a:ln>
          </c:spPr>
          <c:marker>
            <c:symbol val="none"/>
          </c:marker>
          <c:dLbls>
            <c:dLbl>
              <c:idx val="3"/>
              <c:layout>
                <c:manualLayout>
                  <c:x val="0.31868986436575669"/>
                  <c:y val="0.233697400728134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8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pt idx="185">
                <c:v> </c:v>
              </c:pt>
            </c:strLit>
          </c:cat>
          <c:val>
            <c:numLit>
              <c:formatCode>0.0</c:formatCode>
              <c:ptCount val="175"/>
              <c:pt idx="0">
                <c:v>-10.5829354766985</c:v>
              </c:pt>
              <c:pt idx="1">
                <c:v>-11.502880452450638</c:v>
              </c:pt>
              <c:pt idx="2">
                <c:v>-13.480657648313885</c:v>
              </c:pt>
              <c:pt idx="3">
                <c:v>-15.152454125536105</c:v>
              </c:pt>
              <c:pt idx="4">
                <c:v>-15.424465734091662</c:v>
              </c:pt>
              <c:pt idx="5">
                <c:v>-13.503141481536106</c:v>
              </c:pt>
              <c:pt idx="6">
                <c:v>-10.880937957313884</c:v>
              </c:pt>
              <c:pt idx="7">
                <c:v>-9.1659541362027728</c:v>
              </c:pt>
              <c:pt idx="8">
                <c:v>-8.3872041205361061</c:v>
              </c:pt>
              <c:pt idx="9">
                <c:v>-8.7271183175361084</c:v>
              </c:pt>
              <c:pt idx="10">
                <c:v>-9.8207254728694409</c:v>
              </c:pt>
              <c:pt idx="11">
                <c:v>-9.5967804377583299</c:v>
              </c:pt>
              <c:pt idx="12">
                <c:v>-8.1949385826472181</c:v>
              </c:pt>
              <c:pt idx="13">
                <c:v>-6.9795900015361072</c:v>
              </c:pt>
              <c:pt idx="14">
                <c:v>-7.0031060246472174</c:v>
              </c:pt>
              <c:pt idx="15">
                <c:v>-7.4144974905361067</c:v>
              </c:pt>
              <c:pt idx="16">
                <c:v>-6.573124468869441</c:v>
              </c:pt>
              <c:pt idx="17">
                <c:v>-4.978187702869441</c:v>
              </c:pt>
              <c:pt idx="18">
                <c:v>-3.4696458220916639</c:v>
              </c:pt>
              <c:pt idx="19">
                <c:v>-1.7238196927583307</c:v>
              </c:pt>
              <c:pt idx="20">
                <c:v>-2.3149611885361079</c:v>
              </c:pt>
              <c:pt idx="21">
                <c:v>-3.2675036230916628</c:v>
              </c:pt>
              <c:pt idx="22">
                <c:v>-4.500488874091662</c:v>
              </c:pt>
              <c:pt idx="23">
                <c:v>-5.5997956789805512</c:v>
              </c:pt>
              <c:pt idx="24">
                <c:v>-5.4728795007583289</c:v>
              </c:pt>
              <c:pt idx="25">
                <c:v>-6.8393811995361089</c:v>
              </c:pt>
              <c:pt idx="26">
                <c:v>-6.944766203091663</c:v>
              </c:pt>
              <c:pt idx="27">
                <c:v>-6.1373427314249973</c:v>
              </c:pt>
              <c:pt idx="28">
                <c:v>-5.8230365733138854</c:v>
              </c:pt>
              <c:pt idx="29">
                <c:v>-6.2433153698694399</c:v>
              </c:pt>
              <c:pt idx="30">
                <c:v>-8.7110556558694423</c:v>
              </c:pt>
              <c:pt idx="31">
                <c:v>-8.2051136180916622</c:v>
              </c:pt>
              <c:pt idx="32">
                <c:v>-6.7881882350916625</c:v>
              </c:pt>
              <c:pt idx="33">
                <c:v>-4.1074894224249947</c:v>
              </c:pt>
              <c:pt idx="34">
                <c:v>-3.2386181040916617</c:v>
              </c:pt>
              <c:pt idx="35">
                <c:v>-3.4274677729805512</c:v>
              </c:pt>
              <c:pt idx="36">
                <c:v>-4.3161631478694398</c:v>
              </c:pt>
              <c:pt idx="37">
                <c:v>-4.7892948094249954</c:v>
              </c:pt>
              <c:pt idx="38">
                <c:v>-5.5025474749805516</c:v>
              </c:pt>
              <c:pt idx="39">
                <c:v>-6.1334854298694408</c:v>
              </c:pt>
              <c:pt idx="40">
                <c:v>-6.4404249216472182</c:v>
              </c:pt>
              <c:pt idx="41">
                <c:v>-5.2587860988694404</c:v>
              </c:pt>
              <c:pt idx="42">
                <c:v>-3.3580528650916635</c:v>
              </c:pt>
              <c:pt idx="43">
                <c:v>-2.2454199542027742</c:v>
              </c:pt>
              <c:pt idx="44">
                <c:v>-1.2910328384249965</c:v>
              </c:pt>
              <c:pt idx="45">
                <c:v>-1.9491168514249957</c:v>
              </c:pt>
              <c:pt idx="46">
                <c:v>-0.88696931475832985</c:v>
              </c:pt>
              <c:pt idx="47">
                <c:v>-1.2357492227583291</c:v>
              </c:pt>
              <c:pt idx="48">
                <c:v>-6.3234729758329999E-2</c:v>
              </c:pt>
              <c:pt idx="49">
                <c:v>0.65861863101944762</c:v>
              </c:pt>
              <c:pt idx="50">
                <c:v>2.0708691007972244</c:v>
              </c:pt>
              <c:pt idx="51">
                <c:v>2.5602179619083358</c:v>
              </c:pt>
              <c:pt idx="52">
                <c:v>2.5251043466861134</c:v>
              </c:pt>
              <c:pt idx="53">
                <c:v>2.7939725460194467</c:v>
              </c:pt>
              <c:pt idx="54">
                <c:v>2.0743783805750025</c:v>
              </c:pt>
              <c:pt idx="55">
                <c:v>1.9710704847972249</c:v>
              </c:pt>
              <c:pt idx="56">
                <c:v>2.3850312954638917</c:v>
              </c:pt>
              <c:pt idx="57">
                <c:v>2.8577079570194468</c:v>
              </c:pt>
              <c:pt idx="58">
                <c:v>3.3967378120194471</c:v>
              </c:pt>
              <c:pt idx="59">
                <c:v>3.1522727176861136</c:v>
              </c:pt>
              <c:pt idx="60">
                <c:v>3.4481255194638916</c:v>
              </c:pt>
              <c:pt idx="61">
                <c:v>2.9868368669083361</c:v>
              </c:pt>
              <c:pt idx="62">
                <c:v>2.0738201121305582</c:v>
              </c:pt>
              <c:pt idx="63">
                <c:v>0.80439014679722476</c:v>
              </c:pt>
              <c:pt idx="64">
                <c:v>-1.9583303314249969</c:v>
              </c:pt>
              <c:pt idx="65">
                <c:v>-4.0411495203138852</c:v>
              </c:pt>
              <c:pt idx="66">
                <c:v>-4.8243140169805505</c:v>
              </c:pt>
              <c:pt idx="67">
                <c:v>-3.2780845037583295</c:v>
              </c:pt>
              <c:pt idx="68">
                <c:v>-4.1798086560916623</c:v>
              </c:pt>
              <c:pt idx="69">
                <c:v>-9.3382197907583286</c:v>
              </c:pt>
              <c:pt idx="70">
                <c:v>-16.540714490313885</c:v>
              </c:pt>
              <c:pt idx="71">
                <c:v>-23.452419512980551</c:v>
              </c:pt>
              <c:pt idx="72">
                <c:v>-27.363865365313885</c:v>
              </c:pt>
              <c:pt idx="73">
                <c:v>-30.541498558869439</c:v>
              </c:pt>
              <c:pt idx="74">
                <c:v>-29.551347364869439</c:v>
              </c:pt>
              <c:pt idx="75">
                <c:v>-30.172101699536103</c:v>
              </c:pt>
              <c:pt idx="76">
                <c:v>-28.075650324539808</c:v>
              </c:pt>
              <c:pt idx="77">
                <c:v>-27.617488776987958</c:v>
              </c:pt>
              <c:pt idx="78">
                <c:v>-24.288986559502778</c:v>
              </c:pt>
              <c:pt idx="79">
                <c:v>-21.378592556736113</c:v>
              </c:pt>
              <c:pt idx="80">
                <c:v>-17.02434146241389</c:v>
              </c:pt>
              <c:pt idx="81">
                <c:v>-14.337530569902777</c:v>
              </c:pt>
              <c:pt idx="82">
                <c:v>-13.064787970658331</c:v>
              </c:pt>
              <c:pt idx="83">
                <c:v>-13.948397588191666</c:v>
              </c:pt>
              <c:pt idx="84">
                <c:v>-13.701652951280556</c:v>
              </c:pt>
              <c:pt idx="85">
                <c:v>-13.260667436780556</c:v>
              </c:pt>
              <c:pt idx="86">
                <c:v>-12.292635646091668</c:v>
              </c:pt>
              <c:pt idx="87">
                <c:v>-11.327762176791667</c:v>
              </c:pt>
              <c:pt idx="88">
                <c:v>-11.178799078547224</c:v>
              </c:pt>
              <c:pt idx="89">
                <c:v>-11.381073779147224</c:v>
              </c:pt>
              <c:pt idx="90">
                <c:v>-10.818786904780557</c:v>
              </c:pt>
              <c:pt idx="91">
                <c:v>-9.2598871450694453</c:v>
              </c:pt>
              <c:pt idx="92">
                <c:v>-6.6534072483583344</c:v>
              </c:pt>
              <c:pt idx="93">
                <c:v>-6.657481559391667</c:v>
              </c:pt>
              <c:pt idx="94">
                <c:v>-6.9093752666694455</c:v>
              </c:pt>
              <c:pt idx="95">
                <c:v>-8.6645828338472217</c:v>
              </c:pt>
              <c:pt idx="96">
                <c:v>-8.2490708062250011</c:v>
              </c:pt>
              <c:pt idx="97">
                <c:v>-7.8346713028805572</c:v>
              </c:pt>
              <c:pt idx="98">
                <c:v>-8.5381831282138911</c:v>
              </c:pt>
              <c:pt idx="99">
                <c:v>-9.3055603436694465</c:v>
              </c:pt>
              <c:pt idx="100">
                <c:v>-11.587927491425004</c:v>
              </c:pt>
              <c:pt idx="101">
                <c:v>-12.815041390502779</c:v>
              </c:pt>
              <c:pt idx="102">
                <c:v>-12.065369630191668</c:v>
              </c:pt>
              <c:pt idx="103">
                <c:v>-12.491207766447223</c:v>
              </c:pt>
              <c:pt idx="104">
                <c:v>-13.722744309636113</c:v>
              </c:pt>
              <c:pt idx="105">
                <c:v>-16.140297089491668</c:v>
              </c:pt>
              <c:pt idx="106">
                <c:v>-17.410669424469447</c:v>
              </c:pt>
              <c:pt idx="107">
                <c:v>-18.234689646480557</c:v>
              </c:pt>
              <c:pt idx="108">
                <c:v>-19.800338344936112</c:v>
              </c:pt>
              <c:pt idx="109">
                <c:v>-20.204058018136109</c:v>
              </c:pt>
              <c:pt idx="110">
                <c:v>-19.234104255991667</c:v>
              </c:pt>
              <c:pt idx="111">
                <c:v>-18.387292313402778</c:v>
              </c:pt>
              <c:pt idx="112">
                <c:v>-18.654768332847222</c:v>
              </c:pt>
              <c:pt idx="113">
                <c:v>-18.354834339158334</c:v>
              </c:pt>
              <c:pt idx="114">
                <c:v>-18.511531170013889</c:v>
              </c:pt>
              <c:pt idx="115">
                <c:v>-16.217069495436114</c:v>
              </c:pt>
              <c:pt idx="116">
                <c:v>-16.038856771780559</c:v>
              </c:pt>
              <c:pt idx="117">
                <c:v>-16.348279427858333</c:v>
              </c:pt>
              <c:pt idx="118">
                <c:v>-18.298972238425005</c:v>
              </c:pt>
              <c:pt idx="119">
                <c:v>-17.978423546891673</c:v>
              </c:pt>
              <c:pt idx="120">
                <c:v>-17.760342523058338</c:v>
              </c:pt>
              <c:pt idx="121">
                <c:v>-16.835724773958333</c:v>
              </c:pt>
              <c:pt idx="122">
                <c:v>-16.612135972947222</c:v>
              </c:pt>
              <c:pt idx="123">
                <c:v>-16.051849874280556</c:v>
              </c:pt>
              <c:pt idx="124">
                <c:v>-15.206991655858337</c:v>
              </c:pt>
              <c:pt idx="125">
                <c:v>-14.892191860247223</c:v>
              </c:pt>
              <c:pt idx="126">
                <c:v>-13.730674558358333</c:v>
              </c:pt>
              <c:pt idx="127">
                <c:v>-11.923038910691666</c:v>
              </c:pt>
              <c:pt idx="128">
                <c:v>-9.9293429250916674</c:v>
              </c:pt>
              <c:pt idx="129">
                <c:v>-8.9193340020138905</c:v>
              </c:pt>
              <c:pt idx="130">
                <c:v>-8.6827729805472238</c:v>
              </c:pt>
              <c:pt idx="131">
                <c:v>-7.8425748677583336</c:v>
              </c:pt>
              <c:pt idx="132">
                <c:v>-6.5596573884249993</c:v>
              </c:pt>
              <c:pt idx="133">
                <c:v>-6.3131588949472226</c:v>
              </c:pt>
              <c:pt idx="134">
                <c:v>-6.0991771369361123</c:v>
              </c:pt>
              <c:pt idx="135">
                <c:v>-5.843175546447223</c:v>
              </c:pt>
              <c:pt idx="136">
                <c:v>-5.5793947362138896</c:v>
              </c:pt>
              <c:pt idx="137">
                <c:v>-6.3155237140250016</c:v>
              </c:pt>
              <c:pt idx="138">
                <c:v>-6.1828395720583345</c:v>
              </c:pt>
              <c:pt idx="139">
                <c:v>-5.2119164372361118</c:v>
              </c:pt>
              <c:pt idx="140">
                <c:v>-3.9305411821694456</c:v>
              </c:pt>
              <c:pt idx="141">
                <c:v>-3.7085722675694455</c:v>
              </c:pt>
              <c:pt idx="142">
                <c:v>-3.830632170091667</c:v>
              </c:pt>
              <c:pt idx="143">
                <c:v>-3.7337941184583343</c:v>
              </c:pt>
              <c:pt idx="144">
                <c:v>-3.8917212899583338</c:v>
              </c:pt>
              <c:pt idx="145">
                <c:v>-3.7585419602138899</c:v>
              </c:pt>
              <c:pt idx="146">
                <c:v>-3.2384154621694456</c:v>
              </c:pt>
              <c:pt idx="147">
                <c:v>-1.7440353910250004</c:v>
              </c:pt>
              <c:pt idx="148">
                <c:v>-0.50311511921666685</c:v>
              </c:pt>
              <c:pt idx="149">
                <c:v>-0.28636529198611088</c:v>
              </c:pt>
              <c:pt idx="150">
                <c:v>5.6088021988889215E-2</c:v>
              </c:pt>
              <c:pt idx="151">
                <c:v>-0.16961179551111094</c:v>
              </c:pt>
              <c:pt idx="152">
                <c:v>-2.6986268177777717E-2</c:v>
              </c:pt>
              <c:pt idx="153">
                <c:v>-0.88035113901111117</c:v>
              </c:pt>
              <c:pt idx="154">
                <c:v>-1.4615657668111115</c:v>
              </c:pt>
              <c:pt idx="155">
                <c:v>-1.8651800458444445</c:v>
              </c:pt>
              <c:pt idx="156">
                <c:v>-1.3380951923111111</c:v>
              </c:pt>
              <c:pt idx="157">
                <c:v>-0.96194321242222214</c:v>
              </c:pt>
              <c:pt idx="158">
                <c:v>-1.1757549645444445</c:v>
              </c:pt>
              <c:pt idx="159">
                <c:v>-1.8036967011333331</c:v>
              </c:pt>
              <c:pt idx="160">
                <c:v>-1.9684008229555559</c:v>
              </c:pt>
              <c:pt idx="161">
                <c:v>-1.406728388188889</c:v>
              </c:pt>
              <c:pt idx="162">
                <c:v>-1.0867718258666665</c:v>
              </c:pt>
              <c:pt idx="163">
                <c:v>-1.0882805156555557</c:v>
              </c:pt>
              <c:pt idx="164">
                <c:v>-0.96683476376666677</c:v>
              </c:pt>
              <c:pt idx="165">
                <c:v>-0.43678273617777785</c:v>
              </c:pt>
              <c:pt idx="166">
                <c:v>0.36830490910000008</c:v>
              </c:pt>
              <c:pt idx="167">
                <c:v>0.98870894785555541</c:v>
              </c:pt>
              <c:pt idx="168">
                <c:v>1.3109731711666666</c:v>
              </c:pt>
              <c:pt idx="169">
                <c:v>1.3998662716666666</c:v>
              </c:pt>
              <c:pt idx="170">
                <c:v>1.3632953740000004</c:v>
              </c:pt>
              <c:pt idx="171">
                <c:v>2.0045753044666665</c:v>
              </c:pt>
              <c:pt idx="172">
                <c:v>1.9942365065333332</c:v>
              </c:pt>
            </c:numLit>
          </c:val>
          <c:smooth val="0"/>
        </c:ser>
        <c:ser>
          <c:idx val="2"/>
          <c:order val="2"/>
          <c:tx>
            <c:v>comercio</c:v>
          </c:tx>
          <c:spPr>
            <a:ln w="38100">
              <a:solidFill>
                <a:schemeClr val="accent2"/>
              </a:solidFill>
              <a:prstDash val="solid"/>
            </a:ln>
          </c:spPr>
          <c:marker>
            <c:symbol val="none"/>
          </c:marker>
          <c:dLbls>
            <c:dLbl>
              <c:idx val="21"/>
              <c:layout>
                <c:manualLayout>
                  <c:x val="0.38574033036289634"/>
                  <c:y val="-2.1237829142324919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8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pt idx="185">
                <c:v> </c:v>
              </c:pt>
            </c:strLit>
          </c:cat>
          <c:val>
            <c:numLit>
              <c:formatCode>0.0</c:formatCode>
              <c:ptCount val="175"/>
              <c:pt idx="0">
                <c:v>-12.833966204425215</c:v>
              </c:pt>
              <c:pt idx="1">
                <c:v>-11.553768627126068</c:v>
              </c:pt>
              <c:pt idx="2">
                <c:v>-12.007720366271366</c:v>
              </c:pt>
              <c:pt idx="3">
                <c:v>-12.076323415861111</c:v>
              </c:pt>
              <c:pt idx="4">
                <c:v>-13.178356260861113</c:v>
              </c:pt>
              <c:pt idx="5">
                <c:v>-12.798245931527779</c:v>
              </c:pt>
              <c:pt idx="6">
                <c:v>-12.273113999750001</c:v>
              </c:pt>
              <c:pt idx="7">
                <c:v>-9.6697089370833336</c:v>
              </c:pt>
              <c:pt idx="8">
                <c:v>-7.5484087747500004</c:v>
              </c:pt>
              <c:pt idx="9">
                <c:v>-5.6284974255277787</c:v>
              </c:pt>
              <c:pt idx="10">
                <c:v>-4.944246026638889</c:v>
              </c:pt>
              <c:pt idx="11">
                <c:v>-4.5222946971944458</c:v>
              </c:pt>
              <c:pt idx="12">
                <c:v>-4.2529922061944445</c:v>
              </c:pt>
              <c:pt idx="13">
                <c:v>-5.6679104103055558</c:v>
              </c:pt>
              <c:pt idx="14">
                <c:v>-7.4924715635277792</c:v>
              </c:pt>
              <c:pt idx="15">
                <c:v>-8.263048787861111</c:v>
              </c:pt>
              <c:pt idx="16">
                <c:v>-4.9795186657500006</c:v>
              </c:pt>
              <c:pt idx="17">
                <c:v>-2.4104240764166662</c:v>
              </c:pt>
              <c:pt idx="18">
                <c:v>-0.13139255430555483</c:v>
              </c:pt>
              <c:pt idx="19">
                <c:v>-1.3363183971944441</c:v>
              </c:pt>
              <c:pt idx="20">
                <c:v>-1.385099208194444</c:v>
              </c:pt>
              <c:pt idx="21">
                <c:v>-2.8515717754166663</c:v>
              </c:pt>
              <c:pt idx="22">
                <c:v>-3.756641763972222</c:v>
              </c:pt>
              <c:pt idx="23">
                <c:v>-4.3560396981944445</c:v>
              </c:pt>
              <c:pt idx="24">
                <c:v>-4.7069015016388889</c:v>
              </c:pt>
              <c:pt idx="25">
                <c:v>-5.1838927406388891</c:v>
              </c:pt>
              <c:pt idx="26">
                <c:v>-5.0088885390833333</c:v>
              </c:pt>
              <c:pt idx="27">
                <c:v>-5.5803034013055557</c:v>
              </c:pt>
              <c:pt idx="28">
                <c:v>-5.1000182281944442</c:v>
              </c:pt>
              <c:pt idx="29">
                <c:v>-6.3270032614166674</c:v>
              </c:pt>
              <c:pt idx="30">
                <c:v>-7.5852957834166661</c:v>
              </c:pt>
              <c:pt idx="31">
                <c:v>-9.7880548255277784</c:v>
              </c:pt>
              <c:pt idx="32">
                <c:v>-10.689347142972222</c:v>
              </c:pt>
              <c:pt idx="33">
                <c:v>-11.346673219083334</c:v>
              </c:pt>
              <c:pt idx="34">
                <c:v>-11.23009256486111</c:v>
              </c:pt>
              <c:pt idx="35">
                <c:v>-8.8726623031944438</c:v>
              </c:pt>
              <c:pt idx="36">
                <c:v>-6.7293568616388884</c:v>
              </c:pt>
              <c:pt idx="37">
                <c:v>-5.2011565311944441</c:v>
              </c:pt>
              <c:pt idx="38">
                <c:v>-7.6804519504166677</c:v>
              </c:pt>
              <c:pt idx="39">
                <c:v>-7.6257959496388885</c:v>
              </c:pt>
              <c:pt idx="40">
                <c:v>-9.2201683604166664</c:v>
              </c:pt>
              <c:pt idx="41">
                <c:v>-7.2618304796388884</c:v>
              </c:pt>
              <c:pt idx="42">
                <c:v>-7.3131013634166662</c:v>
              </c:pt>
              <c:pt idx="43">
                <c:v>-6.6201743919722231</c:v>
              </c:pt>
              <c:pt idx="44">
                <c:v>-6.2774721611944448</c:v>
              </c:pt>
              <c:pt idx="45">
                <c:v>-4.3076022006388897</c:v>
              </c:pt>
              <c:pt idx="46">
                <c:v>-2.9082693004166669</c:v>
              </c:pt>
              <c:pt idx="47">
                <c:v>-3.0723562061944443</c:v>
              </c:pt>
              <c:pt idx="48">
                <c:v>-4.3533482193055546</c:v>
              </c:pt>
              <c:pt idx="49">
                <c:v>-3.7143954071944436</c:v>
              </c:pt>
              <c:pt idx="50">
                <c:v>-3.7214258674166665</c:v>
              </c:pt>
              <c:pt idx="51">
                <c:v>-3.5705503098611104</c:v>
              </c:pt>
              <c:pt idx="52">
                <c:v>-3.4485381860833333</c:v>
              </c:pt>
              <c:pt idx="53">
                <c:v>-2.6034728564166665</c:v>
              </c:pt>
              <c:pt idx="54">
                <c:v>-2.8639497101944449</c:v>
              </c:pt>
              <c:pt idx="55">
                <c:v>-3.4291096948611113</c:v>
              </c:pt>
              <c:pt idx="56">
                <c:v>-4.2017367069722225</c:v>
              </c:pt>
              <c:pt idx="57">
                <c:v>-3.9484217096388892</c:v>
              </c:pt>
              <c:pt idx="58">
                <c:v>-3.4725216618611108</c:v>
              </c:pt>
              <c:pt idx="59">
                <c:v>-2.5655963343055559</c:v>
              </c:pt>
              <c:pt idx="60">
                <c:v>-2.1087808486388888</c:v>
              </c:pt>
              <c:pt idx="61">
                <c:v>-2.0750348757499997</c:v>
              </c:pt>
              <c:pt idx="62">
                <c:v>-1.9475816863055557</c:v>
              </c:pt>
              <c:pt idx="63">
                <c:v>-2.9128794751944453</c:v>
              </c:pt>
              <c:pt idx="64">
                <c:v>-4.2148118419722236</c:v>
              </c:pt>
              <c:pt idx="65">
                <c:v>-7.448321139861112</c:v>
              </c:pt>
              <c:pt idx="66">
                <c:v>-9.8110177039722242</c:v>
              </c:pt>
              <c:pt idx="67">
                <c:v>-11.232473337305557</c:v>
              </c:pt>
              <c:pt idx="68">
                <c:v>-11.523489657305555</c:v>
              </c:pt>
              <c:pt idx="69">
                <c:v>-12.614696401416666</c:v>
              </c:pt>
              <c:pt idx="70">
                <c:v>-14.777472818194445</c:v>
              </c:pt>
              <c:pt idx="71">
                <c:v>-17.387282772972224</c:v>
              </c:pt>
              <c:pt idx="72">
                <c:v>-18.029296614305554</c:v>
              </c:pt>
              <c:pt idx="73">
                <c:v>-19.879446717083333</c:v>
              </c:pt>
              <c:pt idx="74">
                <c:v>-20.351478606416666</c:v>
              </c:pt>
              <c:pt idx="75">
                <c:v>-21.448379413083334</c:v>
              </c:pt>
              <c:pt idx="76">
                <c:v>-20.030044965624999</c:v>
              </c:pt>
              <c:pt idx="77">
                <c:v>-17.800369739177778</c:v>
              </c:pt>
              <c:pt idx="78">
                <c:v>-14.903771001319443</c:v>
              </c:pt>
              <c:pt idx="79">
                <c:v>-12.481437505875</c:v>
              </c:pt>
              <c:pt idx="80">
                <c:v>-9.9283877404083327</c:v>
              </c:pt>
              <c:pt idx="81">
                <c:v>-7.6840882259305561</c:v>
              </c:pt>
              <c:pt idx="82">
                <c:v>-6.423521526919445</c:v>
              </c:pt>
              <c:pt idx="83">
                <c:v>-5.8546356150416683</c:v>
              </c:pt>
              <c:pt idx="84">
                <c:v>-5.8643409854750006</c:v>
              </c:pt>
              <c:pt idx="85">
                <c:v>-4.4951403025972239</c:v>
              </c:pt>
              <c:pt idx="86">
                <c:v>-4.0477334581861122</c:v>
              </c:pt>
              <c:pt idx="87">
                <c:v>-2.6717849219416672</c:v>
              </c:pt>
              <c:pt idx="88">
                <c:v>-2.6207746366638891</c:v>
              </c:pt>
              <c:pt idx="89">
                <c:v>-2.5200102621638893</c:v>
              </c:pt>
              <c:pt idx="90">
                <c:v>-3.5911850501194444</c:v>
              </c:pt>
              <c:pt idx="91">
                <c:v>-4.269737757552778</c:v>
              </c:pt>
              <c:pt idx="92">
                <c:v>-5.6346024891861113</c:v>
              </c:pt>
              <c:pt idx="93">
                <c:v>-6.7554858996638885</c:v>
              </c:pt>
              <c:pt idx="94">
                <c:v>-7.4632096824861121</c:v>
              </c:pt>
              <c:pt idx="95">
                <c:v>-7.8446964872194451</c:v>
              </c:pt>
              <c:pt idx="96">
                <c:v>-7.1422205398861118</c:v>
              </c:pt>
              <c:pt idx="97">
                <c:v>-7.4277461874638888</c:v>
              </c:pt>
              <c:pt idx="98">
                <c:v>-8.6142956690305539</c:v>
              </c:pt>
              <c:pt idx="99">
                <c:v>-12.07586821218611</c:v>
              </c:pt>
              <c:pt idx="100">
                <c:v>-15.062510867563892</c:v>
              </c:pt>
              <c:pt idx="101">
                <c:v>-16.713720150075002</c:v>
              </c:pt>
              <c:pt idx="102">
                <c:v>-18.209487109919447</c:v>
              </c:pt>
              <c:pt idx="103">
                <c:v>-18.607763218475</c:v>
              </c:pt>
              <c:pt idx="104">
                <c:v>-19.345120476241664</c:v>
              </c:pt>
              <c:pt idx="105">
                <c:v>-19.077257247508332</c:v>
              </c:pt>
              <c:pt idx="106">
                <c:v>-20.811876217030555</c:v>
              </c:pt>
              <c:pt idx="107">
                <c:v>-22.01667113341944</c:v>
              </c:pt>
              <c:pt idx="108">
                <c:v>-22.293540836430552</c:v>
              </c:pt>
              <c:pt idx="109">
                <c:v>-21.233437922041663</c:v>
              </c:pt>
              <c:pt idx="110">
                <c:v>-20.398902802830552</c:v>
              </c:pt>
              <c:pt idx="111">
                <c:v>-19.730842052363887</c:v>
              </c:pt>
              <c:pt idx="112">
                <c:v>-20.41749330850833</c:v>
              </c:pt>
              <c:pt idx="113">
                <c:v>-20.150127800963887</c:v>
              </c:pt>
              <c:pt idx="114">
                <c:v>-20.357094789041664</c:v>
              </c:pt>
              <c:pt idx="115">
                <c:v>-19.703711235286111</c:v>
              </c:pt>
              <c:pt idx="116">
                <c:v>-20.420764893019442</c:v>
              </c:pt>
              <c:pt idx="117">
                <c:v>-20.872443864086108</c:v>
              </c:pt>
              <c:pt idx="118">
                <c:v>-20.065025779819443</c:v>
              </c:pt>
              <c:pt idx="119">
                <c:v>-19.392748723463892</c:v>
              </c:pt>
              <c:pt idx="120">
                <c:v>-19.050716467775004</c:v>
              </c:pt>
              <c:pt idx="121">
                <c:v>-18.575851222141669</c:v>
              </c:pt>
              <c:pt idx="122">
                <c:v>-17.352556939841666</c:v>
              </c:pt>
              <c:pt idx="123">
                <c:v>-15.91305598506389</c:v>
              </c:pt>
              <c:pt idx="124">
                <c:v>-15.015685079130554</c:v>
              </c:pt>
              <c:pt idx="125">
                <c:v>-14.149632878586111</c:v>
              </c:pt>
              <c:pt idx="126">
                <c:v>-12.793356072908333</c:v>
              </c:pt>
              <c:pt idx="127">
                <c:v>-11.417174715308334</c:v>
              </c:pt>
              <c:pt idx="128">
                <c:v>-9.3526092256972237</c:v>
              </c:pt>
              <c:pt idx="129">
                <c:v>-7.5079658283527779</c:v>
              </c:pt>
              <c:pt idx="130">
                <c:v>-5.3986324883194454</c:v>
              </c:pt>
              <c:pt idx="131">
                <c:v>-3.6899317088638885</c:v>
              </c:pt>
              <c:pt idx="132">
                <c:v>-3.0143210575194441</c:v>
              </c:pt>
              <c:pt idx="133">
                <c:v>-2.0187073476861115</c:v>
              </c:pt>
              <c:pt idx="134">
                <c:v>-1.5052842783194447</c:v>
              </c:pt>
              <c:pt idx="135">
                <c:v>-0.83284626111944504</c:v>
              </c:pt>
              <c:pt idx="136">
                <c:v>-0.78209494644166744</c:v>
              </c:pt>
              <c:pt idx="137">
                <c:v>-0.93919362559722275</c:v>
              </c:pt>
              <c:pt idx="138">
                <c:v>-1.120216323630556</c:v>
              </c:pt>
              <c:pt idx="139">
                <c:v>-1.4451841233750002</c:v>
              </c:pt>
              <c:pt idx="140">
                <c:v>-1.5247346768638892</c:v>
              </c:pt>
              <c:pt idx="141">
                <c:v>-0.98968033615277806</c:v>
              </c:pt>
              <c:pt idx="142">
                <c:v>-0.945411378341667</c:v>
              </c:pt>
              <c:pt idx="143">
                <c:v>-1.4695025368527783</c:v>
              </c:pt>
              <c:pt idx="144">
                <c:v>-1.1081559707861111</c:v>
              </c:pt>
              <c:pt idx="145">
                <c:v>-1.1291745532527779</c:v>
              </c:pt>
              <c:pt idx="146">
                <c:v>2.2966696880555509E-2</c:v>
              </c:pt>
              <c:pt idx="147">
                <c:v>-0.14776275405277797</c:v>
              </c:pt>
              <c:pt idx="148">
                <c:v>0.96874293129814804</c:v>
              </c:pt>
              <c:pt idx="149">
                <c:v>1.1554698267157406</c:v>
              </c:pt>
              <c:pt idx="150">
                <c:v>1.4918792007333332</c:v>
              </c:pt>
              <c:pt idx="151">
                <c:v>1.5466368407666671</c:v>
              </c:pt>
              <c:pt idx="152">
                <c:v>1.7090762191</c:v>
              </c:pt>
              <c:pt idx="153">
                <c:v>1.4218148010333334</c:v>
              </c:pt>
              <c:pt idx="154">
                <c:v>0.5341451416666666</c:v>
              </c:pt>
              <c:pt idx="155">
                <c:v>0.20492542849999987</c:v>
              </c:pt>
              <c:pt idx="156">
                <c:v>-0.48042291797777797</c:v>
              </c:pt>
              <c:pt idx="157">
                <c:v>-0.51830304561111118</c:v>
              </c:pt>
              <c:pt idx="158">
                <c:v>-0.71486934251111112</c:v>
              </c:pt>
              <c:pt idx="159">
                <c:v>0.46527490511111136</c:v>
              </c:pt>
              <c:pt idx="160">
                <c:v>0.55544078231111127</c:v>
              </c:pt>
              <c:pt idx="161">
                <c:v>0.64909111785555562</c:v>
              </c:pt>
              <c:pt idx="162">
                <c:v>0.76144821286666664</c:v>
              </c:pt>
              <c:pt idx="163">
                <c:v>1.0573875695555557</c:v>
              </c:pt>
              <c:pt idx="164">
                <c:v>1.454623133677778</c:v>
              </c:pt>
              <c:pt idx="165">
                <c:v>1.6131432657444449</c:v>
              </c:pt>
              <c:pt idx="166">
                <c:v>2.2688072543333333</c:v>
              </c:pt>
              <c:pt idx="167">
                <c:v>2.9039761523333336</c:v>
              </c:pt>
              <c:pt idx="168">
                <c:v>2.9896139806888899</c:v>
              </c:pt>
              <c:pt idx="169">
                <c:v>3.3389531207444456</c:v>
              </c:pt>
              <c:pt idx="170">
                <c:v>3.1170220438333338</c:v>
              </c:pt>
              <c:pt idx="171">
                <c:v>3.5555644548333327</c:v>
              </c:pt>
              <c:pt idx="172">
                <c:v>3.5030135283222221</c:v>
              </c:pt>
            </c:numLit>
          </c:val>
          <c:smooth val="0"/>
        </c:ser>
        <c:ser>
          <c:idx val="3"/>
          <c:order val="3"/>
          <c:tx>
            <c:v>servicos</c:v>
          </c:tx>
          <c:spPr>
            <a:ln w="25400">
              <a:solidFill>
                <a:srgbClr val="333333"/>
              </a:solidFill>
              <a:prstDash val="solid"/>
            </a:ln>
          </c:spPr>
          <c:marker>
            <c:symbol val="none"/>
          </c:marker>
          <c:dLbls>
            <c:dLbl>
              <c:idx val="20"/>
              <c:layout>
                <c:manualLayout>
                  <c:x val="0.5574130479199082"/>
                  <c:y val="-7.6590184291479693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pt idx="185">
                <c:v> </c:v>
              </c:pt>
            </c:strLit>
          </c:cat>
          <c:val>
            <c:numLit>
              <c:formatCode>0.0</c:formatCode>
              <c:ptCount val="175"/>
              <c:pt idx="0">
                <c:v>-0.15881872433333144</c:v>
              </c:pt>
              <c:pt idx="1">
                <c:v>0.96395390933333436</c:v>
              </c:pt>
              <c:pt idx="2">
                <c:v>-3.370849642</c:v>
              </c:pt>
              <c:pt idx="3">
                <c:v>-6.6354545280000004</c:v>
              </c:pt>
              <c:pt idx="4">
                <c:v>-10.574041906444444</c:v>
              </c:pt>
              <c:pt idx="5">
                <c:v>-9.3765195148888889</c:v>
              </c:pt>
              <c:pt idx="6">
                <c:v>-8.4609311604444439</c:v>
              </c:pt>
              <c:pt idx="7">
                <c:v>-4.5878026187777747</c:v>
              </c:pt>
              <c:pt idx="8">
                <c:v>-6.6988811773333294</c:v>
              </c:pt>
              <c:pt idx="9">
                <c:v>-4.213966189888886</c:v>
              </c:pt>
              <c:pt idx="10">
                <c:v>-3.6331506368888866</c:v>
              </c:pt>
              <c:pt idx="11">
                <c:v>0.6560058907777796</c:v>
              </c:pt>
              <c:pt idx="12">
                <c:v>-0.27346151311110939</c:v>
              </c:pt>
              <c:pt idx="13">
                <c:v>4.932832955555614E-2</c:v>
              </c:pt>
              <c:pt idx="14">
                <c:v>3.0728180943333339</c:v>
              </c:pt>
              <c:pt idx="15">
                <c:v>8.8783897431111125</c:v>
              </c:pt>
              <c:pt idx="16">
                <c:v>12.199356330222225</c:v>
              </c:pt>
              <c:pt idx="17">
                <c:v>11.633029708222224</c:v>
              </c:pt>
              <c:pt idx="18">
                <c:v>8.5013879791111133</c:v>
              </c:pt>
              <c:pt idx="19">
                <c:v>8.4522800472222226</c:v>
              </c:pt>
              <c:pt idx="20">
                <c:v>6.9169160125555562</c:v>
              </c:pt>
              <c:pt idx="21">
                <c:v>5.5128842206666668</c:v>
              </c:pt>
              <c:pt idx="22">
                <c:v>4.3229179936666684</c:v>
              </c:pt>
              <c:pt idx="23">
                <c:v>3.8196833975555573</c:v>
              </c:pt>
              <c:pt idx="24">
                <c:v>2.9018369327777793</c:v>
              </c:pt>
              <c:pt idx="25">
                <c:v>2.4184071896666679</c:v>
              </c:pt>
              <c:pt idx="26">
                <c:v>1.627250870555556</c:v>
              </c:pt>
              <c:pt idx="27">
                <c:v>1.0522216886666662</c:v>
              </c:pt>
              <c:pt idx="28">
                <c:v>-0.31746358377777728</c:v>
              </c:pt>
              <c:pt idx="29">
                <c:v>-0.23940045511111083</c:v>
              </c:pt>
              <c:pt idx="30">
                <c:v>-0.76536507566666589</c:v>
              </c:pt>
              <c:pt idx="31">
                <c:v>-0.12657363188888807</c:v>
              </c:pt>
              <c:pt idx="32">
                <c:v>-1.1028862999998909E-2</c:v>
              </c:pt>
              <c:pt idx="33">
                <c:v>0.6040215034444455</c:v>
              </c:pt>
              <c:pt idx="34">
                <c:v>-1.514152732222221</c:v>
              </c:pt>
              <c:pt idx="35">
                <c:v>0.80995538155555613</c:v>
              </c:pt>
              <c:pt idx="36">
                <c:v>0.74161293822222296</c:v>
              </c:pt>
              <c:pt idx="37">
                <c:v>2.2906106542222227</c:v>
              </c:pt>
              <c:pt idx="38">
                <c:v>9.5856070111112121E-2</c:v>
              </c:pt>
              <c:pt idx="39">
                <c:v>1.2538555422222237</c:v>
              </c:pt>
              <c:pt idx="40">
                <c:v>1.5530250245555568</c:v>
              </c:pt>
              <c:pt idx="41">
                <c:v>8.6456546664444449</c:v>
              </c:pt>
              <c:pt idx="42">
                <c:v>10.114755807444444</c:v>
              </c:pt>
              <c:pt idx="43">
                <c:v>8.8079428553333337</c:v>
              </c:pt>
              <c:pt idx="44">
                <c:v>3.9702952266666682</c:v>
              </c:pt>
              <c:pt idx="45">
                <c:v>5.4739915883333365</c:v>
              </c:pt>
              <c:pt idx="46">
                <c:v>7.7762594733333357</c:v>
              </c:pt>
              <c:pt idx="47">
                <c:v>8.2119227437777802</c:v>
              </c:pt>
              <c:pt idx="48">
                <c:v>6.3519174305555568</c:v>
              </c:pt>
              <c:pt idx="49">
                <c:v>7.0551576804444451</c:v>
              </c:pt>
              <c:pt idx="50">
                <c:v>7.2846695742222236</c:v>
              </c:pt>
              <c:pt idx="51">
                <c:v>9.7528979367777797</c:v>
              </c:pt>
              <c:pt idx="52">
                <c:v>10.191319304888891</c:v>
              </c:pt>
              <c:pt idx="53">
                <c:v>10.50316822088889</c:v>
              </c:pt>
              <c:pt idx="54">
                <c:v>9.2114550410000007</c:v>
              </c:pt>
              <c:pt idx="55">
                <c:v>9.6961136853333318</c:v>
              </c:pt>
              <c:pt idx="56">
                <c:v>10.433830206777778</c:v>
              </c:pt>
              <c:pt idx="57">
                <c:v>10.807728811666665</c:v>
              </c:pt>
              <c:pt idx="58">
                <c:v>12.211756457999998</c:v>
              </c:pt>
              <c:pt idx="59">
                <c:v>12.082497717333334</c:v>
              </c:pt>
              <c:pt idx="60">
                <c:v>12.858034570222223</c:v>
              </c:pt>
              <c:pt idx="61">
                <c:v>11.356307748666671</c:v>
              </c:pt>
              <c:pt idx="62">
                <c:v>11.300210131555557</c:v>
              </c:pt>
              <c:pt idx="63">
                <c:v>12.305550740777781</c:v>
              </c:pt>
              <c:pt idx="64">
                <c:v>12.109065054222222</c:v>
              </c:pt>
              <c:pt idx="65">
                <c:v>10.622870266444446</c:v>
              </c:pt>
              <c:pt idx="66">
                <c:v>7.0474775138888885</c:v>
              </c:pt>
              <c:pt idx="67">
                <c:v>3.8245736543333346</c:v>
              </c:pt>
              <c:pt idx="68">
                <c:v>1.0257168985555569</c:v>
              </c:pt>
              <c:pt idx="69">
                <c:v>-2.1860313376666656</c:v>
              </c:pt>
              <c:pt idx="70">
                <c:v>-3.3812044943333324</c:v>
              </c:pt>
              <c:pt idx="71">
                <c:v>-3.2816744288888877</c:v>
              </c:pt>
              <c:pt idx="72">
                <c:v>-6.1230852825555546</c:v>
              </c:pt>
              <c:pt idx="73">
                <c:v>-11.940056864555556</c:v>
              </c:pt>
              <c:pt idx="74">
                <c:v>-17.430081283777778</c:v>
              </c:pt>
              <c:pt idx="75">
                <c:v>-19.086555711333332</c:v>
              </c:pt>
              <c:pt idx="76">
                <c:v>-18.090162688629629</c:v>
              </c:pt>
              <c:pt idx="77">
                <c:v>-16.575896452814813</c:v>
              </c:pt>
              <c:pt idx="78">
                <c:v>-13.475700826666667</c:v>
              </c:pt>
              <c:pt idx="79">
                <c:v>-8.4856437786666667</c:v>
              </c:pt>
              <c:pt idx="80">
                <c:v>-5.7412878475555553</c:v>
              </c:pt>
              <c:pt idx="81">
                <c:v>-3.4654053638888889</c:v>
              </c:pt>
              <c:pt idx="82">
                <c:v>-3.3452955465555552</c:v>
              </c:pt>
              <c:pt idx="83">
                <c:v>-2.367370999222222</c:v>
              </c:pt>
              <c:pt idx="84">
                <c:v>-1.0696551988888885</c:v>
              </c:pt>
              <c:pt idx="85">
                <c:v>-1.3655804872222219</c:v>
              </c:pt>
              <c:pt idx="86">
                <c:v>-0.49438975255555512</c:v>
              </c:pt>
              <c:pt idx="87">
                <c:v>-1.3087902547777774</c:v>
              </c:pt>
              <c:pt idx="88">
                <c:v>-1.0005397034444439</c:v>
              </c:pt>
              <c:pt idx="89">
                <c:v>-2.4085385653333327</c:v>
              </c:pt>
              <c:pt idx="90">
                <c:v>-2.2395807381111106</c:v>
              </c:pt>
              <c:pt idx="91">
                <c:v>-3.8496689245555551</c:v>
              </c:pt>
              <c:pt idx="92">
                <c:v>-3.2707189921111106</c:v>
              </c:pt>
              <c:pt idx="93">
                <c:v>-3.768944711333333</c:v>
              </c:pt>
              <c:pt idx="94">
                <c:v>-2.197130336555555</c:v>
              </c:pt>
              <c:pt idx="95">
                <c:v>-2.7524643139999991</c:v>
              </c:pt>
              <c:pt idx="96">
                <c:v>-4.2534723085555557</c:v>
              </c:pt>
              <c:pt idx="97">
                <c:v>-4.2077505583333332</c:v>
              </c:pt>
              <c:pt idx="98">
                <c:v>-5.3647695743333328</c:v>
              </c:pt>
              <c:pt idx="99">
                <c:v>-5.7347981297777766</c:v>
              </c:pt>
              <c:pt idx="100">
                <c:v>-8.0272293396666665</c:v>
              </c:pt>
              <c:pt idx="101">
                <c:v>-8.3610041562222222</c:v>
              </c:pt>
              <c:pt idx="102">
                <c:v>-10.706074382444443</c:v>
              </c:pt>
              <c:pt idx="103">
                <c:v>-13.165828361333334</c:v>
              </c:pt>
              <c:pt idx="104">
                <c:v>-16.125644441000002</c:v>
              </c:pt>
              <c:pt idx="105">
                <c:v>-17.031724781888887</c:v>
              </c:pt>
              <c:pt idx="106">
                <c:v>-18.940267142111111</c:v>
              </c:pt>
              <c:pt idx="107">
                <c:v>-20.693514469333333</c:v>
              </c:pt>
              <c:pt idx="108">
                <c:v>-22.44015326311111</c:v>
              </c:pt>
              <c:pt idx="109">
                <c:v>-22.594085476333333</c:v>
              </c:pt>
              <c:pt idx="110">
                <c:v>-23.140530079111116</c:v>
              </c:pt>
              <c:pt idx="111">
                <c:v>-23.335562784888893</c:v>
              </c:pt>
              <c:pt idx="112">
                <c:v>-23.128119679222223</c:v>
              </c:pt>
              <c:pt idx="113">
                <c:v>-24.204049985666668</c:v>
              </c:pt>
              <c:pt idx="114">
                <c:v>-25.301264117777777</c:v>
              </c:pt>
              <c:pt idx="115">
                <c:v>-25.091101048666669</c:v>
              </c:pt>
              <c:pt idx="116">
                <c:v>-24.80704280422222</c:v>
              </c:pt>
              <c:pt idx="117">
                <c:v>-26.391801798111114</c:v>
              </c:pt>
              <c:pt idx="118">
                <c:v>-28.10825018411111</c:v>
              </c:pt>
              <c:pt idx="119">
                <c:v>-27.634323107</c:v>
              </c:pt>
              <c:pt idx="120">
                <c:v>-25.451162419333329</c:v>
              </c:pt>
              <c:pt idx="121">
                <c:v>-24.087755449777774</c:v>
              </c:pt>
              <c:pt idx="122">
                <c:v>-22.91932868933333</c:v>
              </c:pt>
              <c:pt idx="123">
                <c:v>-22.259856681555558</c:v>
              </c:pt>
              <c:pt idx="124">
                <c:v>-21.572288729111111</c:v>
              </c:pt>
              <c:pt idx="125">
                <c:v>-20.745423399777778</c:v>
              </c:pt>
              <c:pt idx="126">
                <c:v>-18.858498399666669</c:v>
              </c:pt>
              <c:pt idx="127">
                <c:v>-16.685256096444444</c:v>
              </c:pt>
              <c:pt idx="128">
                <c:v>-14.176011819666668</c:v>
              </c:pt>
              <c:pt idx="129">
                <c:v>-11.066756999555556</c:v>
              </c:pt>
              <c:pt idx="130">
                <c:v>-7.9785039008888887</c:v>
              </c:pt>
              <c:pt idx="131">
                <c:v>-4.632569915444444</c:v>
              </c:pt>
              <c:pt idx="132">
                <c:v>-1.7181559889999993</c:v>
              </c:pt>
              <c:pt idx="133">
                <c:v>0.11141239411111159</c:v>
              </c:pt>
              <c:pt idx="134">
                <c:v>1.8149868900000008</c:v>
              </c:pt>
              <c:pt idx="135">
                <c:v>1.456973782555556</c:v>
              </c:pt>
              <c:pt idx="136">
                <c:v>2.8937907400000005</c:v>
              </c:pt>
              <c:pt idx="137">
                <c:v>3.7844195613333338</c:v>
              </c:pt>
              <c:pt idx="138">
                <c:v>6.2079569962222223</c:v>
              </c:pt>
              <c:pt idx="139">
                <c:v>6.499987009999999</c:v>
              </c:pt>
              <c:pt idx="140">
                <c:v>5.9823256956666668</c:v>
              </c:pt>
              <c:pt idx="141">
                <c:v>5.9321847761111108</c:v>
              </c:pt>
              <c:pt idx="142">
                <c:v>5.5723011427777784</c:v>
              </c:pt>
              <c:pt idx="143">
                <c:v>6.1463722233333336</c:v>
              </c:pt>
              <c:pt idx="144">
                <c:v>6.1861387494444449</c:v>
              </c:pt>
              <c:pt idx="145">
                <c:v>6.059663885</c:v>
              </c:pt>
              <c:pt idx="146">
                <c:v>5.5780328113333342</c:v>
              </c:pt>
              <c:pt idx="147">
                <c:v>7.2477976913333348</c:v>
              </c:pt>
              <c:pt idx="148">
                <c:v>9.0790614730000012</c:v>
              </c:pt>
              <c:pt idx="149">
                <c:v>11.014872508555555</c:v>
              </c:pt>
              <c:pt idx="150">
                <c:v>10.618833348666668</c:v>
              </c:pt>
              <c:pt idx="151">
                <c:v>10.414040052888888</c:v>
              </c:pt>
              <c:pt idx="152">
                <c:v>9.7864094314444454</c:v>
              </c:pt>
              <c:pt idx="153">
                <c:v>8.8394190544444449</c:v>
              </c:pt>
              <c:pt idx="154">
                <c:v>8.6499815486666662</c:v>
              </c:pt>
              <c:pt idx="155">
                <c:v>7.3357181860000003</c:v>
              </c:pt>
              <c:pt idx="156">
                <c:v>6.3606753841111114</c:v>
              </c:pt>
              <c:pt idx="157">
                <c:v>5.1447596264444453</c:v>
              </c:pt>
              <c:pt idx="158">
                <c:v>5.3451352501111105</c:v>
              </c:pt>
              <c:pt idx="159">
                <c:v>7.895755604222221</c:v>
              </c:pt>
              <c:pt idx="160">
                <c:v>7.5263285921111107</c:v>
              </c:pt>
              <c:pt idx="161">
                <c:v>7.8878679953333339</c:v>
              </c:pt>
              <c:pt idx="162">
                <c:v>6.1001878219999996</c:v>
              </c:pt>
              <c:pt idx="163">
                <c:v>7.6879471723333337</c:v>
              </c:pt>
              <c:pt idx="164">
                <c:v>8.1167745782222216</c:v>
              </c:pt>
              <c:pt idx="165">
                <c:v>8.0380606452222221</c:v>
              </c:pt>
              <c:pt idx="166">
                <c:v>7.4175519131111116</c:v>
              </c:pt>
              <c:pt idx="167">
                <c:v>7.6989649042222226</c:v>
              </c:pt>
              <c:pt idx="168">
                <c:v>8.5378640078888903</c:v>
              </c:pt>
              <c:pt idx="169">
                <c:v>10.047002330444444</c:v>
              </c:pt>
              <c:pt idx="170">
                <c:v>10.930519223333334</c:v>
              </c:pt>
              <c:pt idx="171">
                <c:v>11.154121518777778</c:v>
              </c:pt>
              <c:pt idx="172">
                <c:v>13.992150736666668</c:v>
              </c:pt>
            </c:numLit>
          </c:val>
          <c:smooth val="0"/>
        </c:ser>
        <c:dLbls>
          <c:showLegendKey val="0"/>
          <c:showVal val="0"/>
          <c:showCatName val="0"/>
          <c:showSerName val="0"/>
          <c:showPercent val="0"/>
          <c:showBubbleSize val="0"/>
        </c:dLbls>
        <c:marker val="1"/>
        <c:smooth val="0"/>
        <c:axId val="227990144"/>
        <c:axId val="232866176"/>
      </c:lineChart>
      <c:catAx>
        <c:axId val="22799014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2866176"/>
        <c:crosses val="autoZero"/>
        <c:auto val="1"/>
        <c:lblAlgn val="ctr"/>
        <c:lblOffset val="100"/>
        <c:tickLblSkip val="6"/>
        <c:tickMarkSkip val="1"/>
        <c:noMultiLvlLbl val="0"/>
      </c:catAx>
      <c:valAx>
        <c:axId val="232866176"/>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799014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0372954127002783"/>
                  <c:y val="-0.16844521553449887"/>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pt idx="185">
                <c:v> </c:v>
              </c:pt>
            </c:strLit>
          </c:cat>
          <c:val>
            <c:numLit>
              <c:formatCode>0.000</c:formatCode>
              <c:ptCount val="175"/>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numLit>
          </c:val>
          <c:smooth val="0"/>
        </c:ser>
        <c:dLbls>
          <c:showLegendKey val="0"/>
          <c:showVal val="0"/>
          <c:showCatName val="0"/>
          <c:showSerName val="0"/>
          <c:showPercent val="0"/>
          <c:showBubbleSize val="0"/>
        </c:dLbls>
        <c:marker val="1"/>
        <c:smooth val="0"/>
        <c:axId val="232916096"/>
        <c:axId val="232917632"/>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3327754926156616"/>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75"/>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numLit>
          </c:val>
          <c:smooth val="0"/>
        </c:ser>
        <c:dLbls>
          <c:showLegendKey val="0"/>
          <c:showVal val="0"/>
          <c:showCatName val="0"/>
          <c:showSerName val="0"/>
          <c:showPercent val="0"/>
          <c:showBubbleSize val="0"/>
        </c:dLbls>
        <c:marker val="1"/>
        <c:smooth val="0"/>
        <c:axId val="232931712"/>
        <c:axId val="232933248"/>
      </c:lineChart>
      <c:catAx>
        <c:axId val="23291609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2917632"/>
        <c:crosses val="autoZero"/>
        <c:auto val="1"/>
        <c:lblAlgn val="ctr"/>
        <c:lblOffset val="100"/>
        <c:tickLblSkip val="1"/>
        <c:tickMarkSkip val="1"/>
        <c:noMultiLvlLbl val="0"/>
      </c:catAx>
      <c:valAx>
        <c:axId val="232917632"/>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2916096"/>
        <c:crosses val="autoZero"/>
        <c:crossBetween val="between"/>
        <c:majorUnit val="100"/>
        <c:minorUnit val="100"/>
      </c:valAx>
      <c:catAx>
        <c:axId val="232931712"/>
        <c:scaling>
          <c:orientation val="minMax"/>
        </c:scaling>
        <c:delete val="1"/>
        <c:axPos val="b"/>
        <c:numFmt formatCode="0.0" sourceLinked="1"/>
        <c:majorTickMark val="out"/>
        <c:minorTickMark val="none"/>
        <c:tickLblPos val="none"/>
        <c:crossAx val="232933248"/>
        <c:crosses val="autoZero"/>
        <c:auto val="1"/>
        <c:lblAlgn val="ctr"/>
        <c:lblOffset val="100"/>
        <c:noMultiLvlLbl val="0"/>
      </c:catAx>
      <c:valAx>
        <c:axId val="232933248"/>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32931712"/>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8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pt idx="185">
                <c:v> </c:v>
              </c:pt>
            </c:strLit>
          </c:cat>
          <c:val>
            <c:numLit>
              <c:formatCode>0.0</c:formatCode>
              <c:ptCount val="175"/>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numLit>
          </c:val>
          <c:smooth val="0"/>
        </c:ser>
        <c:ser>
          <c:idx val="1"/>
          <c:order val="1"/>
          <c:tx>
            <c:v>construcao</c:v>
          </c:tx>
          <c:spPr>
            <a:ln w="25400">
              <a:solidFill>
                <a:schemeClr val="tx2"/>
              </a:solidFill>
              <a:prstDash val="solid"/>
            </a:ln>
          </c:spPr>
          <c:marker>
            <c:symbol val="none"/>
          </c:marker>
          <c:dLbls>
            <c:dLbl>
              <c:idx val="3"/>
              <c:layout>
                <c:manualLayout>
                  <c:x val="0.60984575126307405"/>
                  <c:y val="0.1864866891638545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pt idx="185">
                <c:v> </c:v>
              </c:pt>
            </c:strLit>
          </c:cat>
          <c:val>
            <c:numLit>
              <c:formatCode>0.0</c:formatCode>
              <c:ptCount val="175"/>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numLit>
          </c:val>
          <c:smooth val="0"/>
        </c:ser>
        <c:ser>
          <c:idx val="2"/>
          <c:order val="2"/>
          <c:tx>
            <c:v>comercio</c:v>
          </c:tx>
          <c:spPr>
            <a:ln w="38100">
              <a:solidFill>
                <a:schemeClr val="accent2"/>
              </a:solidFill>
              <a:prstDash val="solid"/>
            </a:ln>
          </c:spPr>
          <c:marker>
            <c:symbol val="none"/>
          </c:marker>
          <c:dLbls>
            <c:dLbl>
              <c:idx val="21"/>
              <c:layout>
                <c:manualLayout>
                  <c:x val="0.3941510013950959"/>
                  <c:y val="0.21496812898387707"/>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8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pt idx="185">
                <c:v> </c:v>
              </c:pt>
            </c:strLit>
          </c:cat>
          <c:val>
            <c:numLit>
              <c:formatCode>0.0</c:formatCode>
              <c:ptCount val="175"/>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 </c:v>
              </c:pt>
              <c:pt idx="175">
                <c:v> </c:v>
              </c:pt>
              <c:pt idx="176">
                <c:v> </c:v>
              </c:pt>
              <c:pt idx="177">
                <c:v> </c:v>
              </c:pt>
              <c:pt idx="178">
                <c:v> </c:v>
              </c:pt>
              <c:pt idx="179">
                <c:v> </c:v>
              </c:pt>
              <c:pt idx="180">
                <c:v> </c:v>
              </c:pt>
              <c:pt idx="181">
                <c:v> </c:v>
              </c:pt>
              <c:pt idx="182">
                <c:v> </c:v>
              </c:pt>
              <c:pt idx="183">
                <c:v> </c:v>
              </c:pt>
              <c:pt idx="184">
                <c:v> </c:v>
              </c:pt>
              <c:pt idx="185">
                <c:v> </c:v>
              </c:pt>
            </c:strLit>
          </c:cat>
          <c:val>
            <c:numLit>
              <c:formatCode>0.0</c:formatCode>
              <c:ptCount val="175"/>
              <c:pt idx="0">
                <c:v>-16.017706786666665</c:v>
              </c:pt>
              <c:pt idx="1">
                <c:v>-14.174444928666665</c:v>
              </c:pt>
              <c:pt idx="2">
                <c:v>-16.304159940666665</c:v>
              </c:pt>
              <c:pt idx="3">
                <c:v>-21.542837685333335</c:v>
              </c:pt>
              <c:pt idx="4">
                <c:v>-24.121683672</c:v>
              </c:pt>
              <c:pt idx="5">
                <c:v>-25.197638790999999</c:v>
              </c:pt>
              <c:pt idx="6">
                <c:v>-17.292330382666666</c:v>
              </c:pt>
              <c:pt idx="7">
                <c:v>-17.346672329666664</c:v>
              </c:pt>
              <c:pt idx="8">
                <c:v>-13.616954131666665</c:v>
              </c:pt>
              <c:pt idx="9">
                <c:v>-13.303383378333331</c:v>
              </c:pt>
              <c:pt idx="10">
                <c:v>-10.997448002333334</c:v>
              </c:pt>
              <c:pt idx="11">
                <c:v>-12.476053593666663</c:v>
              </c:pt>
              <c:pt idx="12">
                <c:v>-13.204472628333329</c:v>
              </c:pt>
              <c:pt idx="13">
                <c:v>-14.827561573666664</c:v>
              </c:pt>
              <c:pt idx="14">
                <c:v>-11.450566690666667</c:v>
              </c:pt>
              <c:pt idx="15">
                <c:v>-12.78895419633333</c:v>
              </c:pt>
              <c:pt idx="16">
                <c:v>-9.9093639473333326</c:v>
              </c:pt>
              <c:pt idx="17">
                <c:v>-9.8892733846666658</c:v>
              </c:pt>
              <c:pt idx="18">
                <c:v>-4.9012010446666672</c:v>
              </c:pt>
              <c:pt idx="19">
                <c:v>-3.405088512666667</c:v>
              </c:pt>
              <c:pt idx="20">
                <c:v>-3.6390425410000007</c:v>
              </c:pt>
              <c:pt idx="21">
                <c:v>-8.0423647389999999</c:v>
              </c:pt>
              <c:pt idx="22">
                <c:v>-8.1161188983333332</c:v>
              </c:pt>
              <c:pt idx="23">
                <c:v>-5.8046596216666657</c:v>
              </c:pt>
              <c:pt idx="24">
                <c:v>-0.54939186899999981</c:v>
              </c:pt>
              <c:pt idx="25">
                <c:v>1.2400207786666666</c:v>
              </c:pt>
              <c:pt idx="26">
                <c:v>1.400963880666666</c:v>
              </c:pt>
              <c:pt idx="27">
                <c:v>0.14137553299999986</c:v>
              </c:pt>
              <c:pt idx="28">
                <c:v>-3.5376543506666667</c:v>
              </c:pt>
              <c:pt idx="29">
                <c:v>-9.3411136743333305</c:v>
              </c:pt>
              <c:pt idx="30">
                <c:v>-13.424911071999999</c:v>
              </c:pt>
              <c:pt idx="31">
                <c:v>-14.006605829666666</c:v>
              </c:pt>
              <c:pt idx="32">
                <c:v>-10.00653587</c:v>
              </c:pt>
              <c:pt idx="33">
                <c:v>-7.745484014333333</c:v>
              </c:pt>
              <c:pt idx="34">
                <c:v>-7.0543359436666648</c:v>
              </c:pt>
              <c:pt idx="35">
                <c:v>-4.5392616683333316</c:v>
              </c:pt>
              <c:pt idx="36">
                <c:v>-5.0460293179999987</c:v>
              </c:pt>
              <c:pt idx="37">
                <c:v>-5.9537800506666665</c:v>
              </c:pt>
              <c:pt idx="38">
                <c:v>-10.286754586666666</c:v>
              </c:pt>
              <c:pt idx="39">
                <c:v>-8.7934424119999992</c:v>
              </c:pt>
              <c:pt idx="40">
                <c:v>-5.2254459483333342</c:v>
              </c:pt>
              <c:pt idx="41">
                <c:v>-1.9842557230000006</c:v>
              </c:pt>
              <c:pt idx="42">
                <c:v>-1.8408549656666671</c:v>
              </c:pt>
              <c:pt idx="43">
                <c:v>-4.0229161119999999</c:v>
              </c:pt>
              <c:pt idx="44">
                <c:v>-7.8522736246666653</c:v>
              </c:pt>
              <c:pt idx="45">
                <c:v>-10.546801849333333</c:v>
              </c:pt>
              <c:pt idx="46">
                <c:v>-11.047433235333335</c:v>
              </c:pt>
              <c:pt idx="47">
                <c:v>-11.055297846000002</c:v>
              </c:pt>
              <c:pt idx="48">
                <c:v>-10.863998887666668</c:v>
              </c:pt>
              <c:pt idx="49">
                <c:v>-6.9263364343333329</c:v>
              </c:pt>
              <c:pt idx="50">
                <c:v>-6.0383701110000016</c:v>
              </c:pt>
              <c:pt idx="51">
                <c:v>-6.6008759356666671</c:v>
              </c:pt>
              <c:pt idx="52">
                <c:v>-10.933826173</c:v>
              </c:pt>
              <c:pt idx="53">
                <c:v>-13.797922558333333</c:v>
              </c:pt>
              <c:pt idx="54">
                <c:v>-13.792582854666668</c:v>
              </c:pt>
              <c:pt idx="55">
                <c:v>-10.830917084333331</c:v>
              </c:pt>
              <c:pt idx="56">
                <c:v>-6.7988153296666667</c:v>
              </c:pt>
              <c:pt idx="57">
                <c:v>-4.6351224513333316</c:v>
              </c:pt>
              <c:pt idx="58">
                <c:v>-6.5326942363333318</c:v>
              </c:pt>
              <c:pt idx="59">
                <c:v>-6.675445203999999</c:v>
              </c:pt>
              <c:pt idx="60">
                <c:v>-6.033070333333332</c:v>
              </c:pt>
              <c:pt idx="61">
                <c:v>-5.5887128436666655</c:v>
              </c:pt>
              <c:pt idx="62">
                <c:v>-5.6315876073333335</c:v>
              </c:pt>
              <c:pt idx="63">
                <c:v>-3.7780917933333331</c:v>
              </c:pt>
              <c:pt idx="64">
                <c:v>-4.8353212946666666</c:v>
              </c:pt>
              <c:pt idx="65">
                <c:v>-2.4300749009999998</c:v>
              </c:pt>
              <c:pt idx="66">
                <c:v>-6.1455486880000008</c:v>
              </c:pt>
              <c:pt idx="67">
                <c:v>-7.5312194100000012</c:v>
              </c:pt>
              <c:pt idx="68">
                <c:v>-8.0230277326666659</c:v>
              </c:pt>
              <c:pt idx="69">
                <c:v>-9.8017429333333315</c:v>
              </c:pt>
              <c:pt idx="70">
                <c:v>-9.572982356999999</c:v>
              </c:pt>
              <c:pt idx="71">
                <c:v>-12.073187362333334</c:v>
              </c:pt>
              <c:pt idx="72">
                <c:v>-11.170216106333333</c:v>
              </c:pt>
              <c:pt idx="73">
                <c:v>-10.872691843666665</c:v>
              </c:pt>
              <c:pt idx="74">
                <c:v>-11.952059654999999</c:v>
              </c:pt>
              <c:pt idx="75">
                <c:v>-9.3736021780000005</c:v>
              </c:pt>
              <c:pt idx="76">
                <c:v>-7.1635900832222221</c:v>
              </c:pt>
              <c:pt idx="77">
                <c:v>-4.4485206137777782</c:v>
              </c:pt>
              <c:pt idx="78">
                <c:v>-3.3898632113333331</c:v>
              </c:pt>
              <c:pt idx="79">
                <c:v>-2.0714887490000002</c:v>
              </c:pt>
              <c:pt idx="80">
                <c:v>-1.6412064579999999</c:v>
              </c:pt>
              <c:pt idx="81">
                <c:v>0.20541793133333344</c:v>
              </c:pt>
              <c:pt idx="82">
                <c:v>0.65874508266666698</c:v>
              </c:pt>
              <c:pt idx="83">
                <c:v>1.1060686136666666</c:v>
              </c:pt>
              <c:pt idx="84">
                <c:v>-2.1738424000000034E-2</c:v>
              </c:pt>
              <c:pt idx="85">
                <c:v>-0.5408418446666664</c:v>
              </c:pt>
              <c:pt idx="86">
                <c:v>0.24689483000000023</c:v>
              </c:pt>
              <c:pt idx="87">
                <c:v>-0.97796146299999942</c:v>
              </c:pt>
              <c:pt idx="88">
                <c:v>-1.1107845479999998</c:v>
              </c:pt>
              <c:pt idx="89">
                <c:v>-3.0363569153333336</c:v>
              </c:pt>
              <c:pt idx="90">
                <c:v>-2.322954651666667</c:v>
              </c:pt>
              <c:pt idx="91">
                <c:v>-2.3983563169999997</c:v>
              </c:pt>
              <c:pt idx="92">
                <c:v>-0.90780590733333277</c:v>
              </c:pt>
              <c:pt idx="93">
                <c:v>-0.48456435466666603</c:v>
              </c:pt>
              <c:pt idx="94">
                <c:v>-0.36678155299999976</c:v>
              </c:pt>
              <c:pt idx="95">
                <c:v>-1.0162457513333332</c:v>
              </c:pt>
              <c:pt idx="96">
                <c:v>-4.1951366380000001</c:v>
              </c:pt>
              <c:pt idx="97">
                <c:v>-6.2409545773333335</c:v>
              </c:pt>
              <c:pt idx="98">
                <c:v>-8.4741701236666671</c:v>
              </c:pt>
              <c:pt idx="99">
                <c:v>-9.2686489179999985</c:v>
              </c:pt>
              <c:pt idx="100">
                <c:v>-9.4788422609999987</c:v>
              </c:pt>
              <c:pt idx="101">
                <c:v>-9.1971749756666661</c:v>
              </c:pt>
              <c:pt idx="102">
                <c:v>-8.3410082289999998</c:v>
              </c:pt>
              <c:pt idx="103">
                <c:v>-8.9323559570000004</c:v>
              </c:pt>
              <c:pt idx="104">
                <c:v>-9.7080686743333349</c:v>
              </c:pt>
              <c:pt idx="105">
                <c:v>-10.988001568333337</c:v>
              </c:pt>
              <c:pt idx="106">
                <c:v>-11.981205986666666</c:v>
              </c:pt>
              <c:pt idx="107">
                <c:v>-13.290034574333333</c:v>
              </c:pt>
              <c:pt idx="108">
                <c:v>-12.968366984666664</c:v>
              </c:pt>
              <c:pt idx="109">
                <c:v>-12.320544902666667</c:v>
              </c:pt>
              <c:pt idx="110">
                <c:v>-11.206513332333332</c:v>
              </c:pt>
              <c:pt idx="111">
                <c:v>-10.807891309666667</c:v>
              </c:pt>
              <c:pt idx="112">
                <c:v>-11.571337293666668</c:v>
              </c:pt>
              <c:pt idx="113">
                <c:v>-11.435829373333334</c:v>
              </c:pt>
              <c:pt idx="114">
                <c:v>-10.862513257333333</c:v>
              </c:pt>
              <c:pt idx="115">
                <c:v>-9.794714621333334</c:v>
              </c:pt>
              <c:pt idx="116">
                <c:v>-10.647717688</c:v>
              </c:pt>
              <c:pt idx="117">
                <c:v>-10.920460294000002</c:v>
              </c:pt>
              <c:pt idx="118">
                <c:v>-12.282690197000001</c:v>
              </c:pt>
              <c:pt idx="119">
                <c:v>-12.443579779666665</c:v>
              </c:pt>
              <c:pt idx="120">
                <c:v>-14.048096716333331</c:v>
              </c:pt>
              <c:pt idx="121">
                <c:v>-13.695212832666664</c:v>
              </c:pt>
              <c:pt idx="122">
                <c:v>-13.275142119</c:v>
              </c:pt>
              <c:pt idx="123">
                <c:v>-12.471894229</c:v>
              </c:pt>
              <c:pt idx="124">
                <c:v>-12.841439777</c:v>
              </c:pt>
              <c:pt idx="125">
                <c:v>-11.908611581666667</c:v>
              </c:pt>
              <c:pt idx="126">
                <c:v>-10.728095299000001</c:v>
              </c:pt>
              <c:pt idx="127">
                <c:v>-8.1268004186666669</c:v>
              </c:pt>
              <c:pt idx="128">
                <c:v>-7.0453840733333335</c:v>
              </c:pt>
              <c:pt idx="129">
                <c:v>-5.775699364666667</c:v>
              </c:pt>
              <c:pt idx="130">
                <c:v>-5.2036772586666658</c:v>
              </c:pt>
              <c:pt idx="131">
                <c:v>-4.0609429323333321</c:v>
              </c:pt>
              <c:pt idx="132">
                <c:v>-1.6704312789999998</c:v>
              </c:pt>
              <c:pt idx="133">
                <c:v>-2.0445887000000013E-2</c:v>
              </c:pt>
              <c:pt idx="134">
                <c:v>0.72488695166666683</c:v>
              </c:pt>
              <c:pt idx="135">
                <c:v>0.40929698633333361</c:v>
              </c:pt>
              <c:pt idx="136">
                <c:v>1.1199342640000003</c:v>
              </c:pt>
              <c:pt idx="137">
                <c:v>1.2534316286666669</c:v>
              </c:pt>
              <c:pt idx="138">
                <c:v>0.36757257866666676</c:v>
              </c:pt>
              <c:pt idx="139">
                <c:v>-0.25504413399999998</c:v>
              </c:pt>
              <c:pt idx="140">
                <c:v>0.50512645200000039</c:v>
              </c:pt>
              <c:pt idx="141">
                <c:v>1.1748939750000009</c:v>
              </c:pt>
              <c:pt idx="142">
                <c:v>3.2347333823333337</c:v>
              </c:pt>
              <c:pt idx="143">
                <c:v>2.2632397080000008</c:v>
              </c:pt>
              <c:pt idx="144">
                <c:v>3.5217317283333336</c:v>
              </c:pt>
              <c:pt idx="145">
                <c:v>1.5257470006666669</c:v>
              </c:pt>
              <c:pt idx="146">
                <c:v>2.3008267930000001</c:v>
              </c:pt>
              <c:pt idx="147">
                <c:v>1.5012461190000004</c:v>
              </c:pt>
              <c:pt idx="148">
                <c:v>3.2417197585555564</c:v>
              </c:pt>
              <c:pt idx="149">
                <c:v>3.104667880444445</c:v>
              </c:pt>
              <c:pt idx="150">
                <c:v>4.2282866380000002</c:v>
              </c:pt>
              <c:pt idx="151">
                <c:v>2.8866154136666662</c:v>
              </c:pt>
              <c:pt idx="152">
                <c:v>3.1655283463333332</c:v>
              </c:pt>
              <c:pt idx="153">
                <c:v>2.522651835</c:v>
              </c:pt>
              <c:pt idx="154">
                <c:v>3.1312545823333333</c:v>
              </c:pt>
              <c:pt idx="155">
                <c:v>3.5455233449999999</c:v>
              </c:pt>
              <c:pt idx="156">
                <c:v>3.0455535779999998</c:v>
              </c:pt>
              <c:pt idx="157">
                <c:v>3.5533334503333336</c:v>
              </c:pt>
              <c:pt idx="158">
                <c:v>3.0131958123333331</c:v>
              </c:pt>
              <c:pt idx="159">
                <c:v>3.6636970603333339</c:v>
              </c:pt>
              <c:pt idx="160">
                <c:v>0.10941049166666694</c:v>
              </c:pt>
              <c:pt idx="161">
                <c:v>0.58868993100000055</c:v>
              </c:pt>
              <c:pt idx="162">
                <c:v>0.30609487633333349</c:v>
              </c:pt>
              <c:pt idx="163">
                <c:v>2.8307019383333336</c:v>
              </c:pt>
              <c:pt idx="164">
                <c:v>2.4478588099999996</c:v>
              </c:pt>
              <c:pt idx="165">
                <c:v>2.9360010569999999</c:v>
              </c:pt>
              <c:pt idx="166">
                <c:v>3.1124567139999999</c:v>
              </c:pt>
              <c:pt idx="167">
                <c:v>4.8875659469999997</c:v>
              </c:pt>
              <c:pt idx="168">
                <c:v>5.228178084333333</c:v>
              </c:pt>
              <c:pt idx="169">
                <c:v>6.0211151700000007</c:v>
              </c:pt>
              <c:pt idx="170">
                <c:v>5.1959042936666657</c:v>
              </c:pt>
              <c:pt idx="171">
                <c:v>4.5965489869999994</c:v>
              </c:pt>
              <c:pt idx="172">
                <c:v>3.7730347263333326</c:v>
              </c:pt>
            </c:numLit>
          </c:val>
          <c:smooth val="0"/>
        </c:ser>
        <c:dLbls>
          <c:showLegendKey val="0"/>
          <c:showVal val="0"/>
          <c:showCatName val="0"/>
          <c:showSerName val="0"/>
          <c:showPercent val="0"/>
          <c:showBubbleSize val="0"/>
        </c:dLbls>
        <c:marker val="1"/>
        <c:smooth val="0"/>
        <c:axId val="233042688"/>
        <c:axId val="233044224"/>
      </c:lineChart>
      <c:catAx>
        <c:axId val="2330426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33044224"/>
        <c:crosses val="autoZero"/>
        <c:auto val="1"/>
        <c:lblAlgn val="ctr"/>
        <c:lblOffset val="100"/>
        <c:tickLblSkip val="1"/>
        <c:tickMarkSkip val="1"/>
        <c:noMultiLvlLbl val="0"/>
      </c:catAx>
      <c:valAx>
        <c:axId val="233044224"/>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304268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mai.</c:v>
                  </c:pt>
                  <c:pt idx="1">
                    <c:v>jun.</c:v>
                  </c:pt>
                  <c:pt idx="2">
                    <c:v>jul.</c:v>
                  </c:pt>
                  <c:pt idx="3">
                    <c:v>ago.</c:v>
                  </c:pt>
                  <c:pt idx="4">
                    <c:v>set.</c:v>
                  </c:pt>
                  <c:pt idx="5">
                    <c:v>out.</c:v>
                  </c:pt>
                  <c:pt idx="6">
                    <c:v>nov.</c:v>
                  </c:pt>
                  <c:pt idx="7">
                    <c:v>dez.</c:v>
                  </c:pt>
                  <c:pt idx="8">
                    <c:v>jan.</c:v>
                  </c:pt>
                  <c:pt idx="9">
                    <c:v>fev.</c:v>
                  </c:pt>
                  <c:pt idx="10">
                    <c:v>mar.</c:v>
                  </c:pt>
                  <c:pt idx="11">
                    <c:v>abr.</c:v>
                  </c:pt>
                  <c:pt idx="12">
                    <c:v>mai.</c:v>
                  </c:pt>
                </c:lvl>
                <c:lvl>
                  <c:pt idx="0">
                    <c:v>2016</c:v>
                  </c:pt>
                  <c:pt idx="8">
                    <c:v>2017</c:v>
                  </c:pt>
                </c:lvl>
              </c:multiLvlStrCache>
            </c:multiLvlStrRef>
          </c:cat>
          <c:val>
            <c:numRef>
              <c:f>'9lay_off'!$E$15:$Q$15</c:f>
              <c:numCache>
                <c:formatCode>#,##0</c:formatCode>
                <c:ptCount val="13"/>
                <c:pt idx="0">
                  <c:v>885</c:v>
                </c:pt>
                <c:pt idx="1">
                  <c:v>1135</c:v>
                </c:pt>
                <c:pt idx="2">
                  <c:v>822</c:v>
                </c:pt>
                <c:pt idx="3">
                  <c:v>794</c:v>
                </c:pt>
                <c:pt idx="4">
                  <c:v>857</c:v>
                </c:pt>
                <c:pt idx="5">
                  <c:v>1206</c:v>
                </c:pt>
                <c:pt idx="6">
                  <c:v>1448</c:v>
                </c:pt>
                <c:pt idx="7">
                  <c:v>1983</c:v>
                </c:pt>
                <c:pt idx="8">
                  <c:v>1653</c:v>
                </c:pt>
                <c:pt idx="9">
                  <c:v>1154</c:v>
                </c:pt>
                <c:pt idx="10">
                  <c:v>892</c:v>
                </c:pt>
                <c:pt idx="11">
                  <c:v>1028</c:v>
                </c:pt>
                <c:pt idx="12">
                  <c:v>1001</c:v>
                </c:pt>
              </c:numCache>
            </c:numRef>
          </c:val>
        </c:ser>
        <c:dLbls>
          <c:showLegendKey val="0"/>
          <c:showVal val="0"/>
          <c:showCatName val="0"/>
          <c:showSerName val="0"/>
          <c:showPercent val="0"/>
          <c:showBubbleSize val="0"/>
        </c:dLbls>
        <c:gapWidth val="150"/>
        <c:axId val="235594496"/>
        <c:axId val="235597184"/>
      </c:barChart>
      <c:catAx>
        <c:axId val="235594496"/>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35597184"/>
        <c:crosses val="autoZero"/>
        <c:auto val="1"/>
        <c:lblAlgn val="ctr"/>
        <c:lblOffset val="100"/>
        <c:tickLblSkip val="1"/>
        <c:tickMarkSkip val="1"/>
        <c:noMultiLvlLbl val="0"/>
      </c:catAx>
      <c:valAx>
        <c:axId val="23559718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559449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0.81395348837209303</c:v>
                </c:pt>
                <c:pt idx="1">
                  <c:v>0.80327868852459028</c:v>
                </c:pt>
                <c:pt idx="2">
                  <c:v>0.91549295774647887</c:v>
                </c:pt>
                <c:pt idx="3">
                  <c:v>1.2095238095238094</c:v>
                </c:pt>
                <c:pt idx="4">
                  <c:v>1.198019801980198</c:v>
                </c:pt>
                <c:pt idx="5">
                  <c:v>1.1558441558441559</c:v>
                </c:pt>
                <c:pt idx="6">
                  <c:v>1.0547945205479452</c:v>
                </c:pt>
                <c:pt idx="7">
                  <c:v>1.2160493827160495</c:v>
                </c:pt>
                <c:pt idx="8">
                  <c:v>0.89473684210526305</c:v>
                </c:pt>
                <c:pt idx="9">
                  <c:v>0.93478260869565222</c:v>
                </c:pt>
                <c:pt idx="10">
                  <c:v>1.0652173913043479</c:v>
                </c:pt>
                <c:pt idx="11">
                  <c:v>1.3959390862944163</c:v>
                </c:pt>
                <c:pt idx="12">
                  <c:v>1.2173913043478262</c:v>
                </c:pt>
                <c:pt idx="13">
                  <c:v>0.76388888888888884</c:v>
                </c:pt>
                <c:pt idx="14">
                  <c:v>1.215686274509804</c:v>
                </c:pt>
                <c:pt idx="15">
                  <c:v>1.125</c:v>
                </c:pt>
                <c:pt idx="16">
                  <c:v>1.6060606060606062</c:v>
                </c:pt>
                <c:pt idx="17">
                  <c:v>1.10752688172043</c:v>
                </c:pt>
              </c:numCache>
            </c:numRef>
          </c:val>
        </c:ser>
        <c:dLbls>
          <c:showLegendKey val="0"/>
          <c:showVal val="0"/>
          <c:showCatName val="0"/>
          <c:showSerName val="0"/>
          <c:showPercent val="0"/>
          <c:showBubbleSize val="0"/>
        </c:dLbls>
        <c:axId val="233183872"/>
        <c:axId val="233189760"/>
      </c:radarChart>
      <c:catAx>
        <c:axId val="233183872"/>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33189760"/>
        <c:crosses val="autoZero"/>
        <c:auto val="0"/>
        <c:lblAlgn val="ctr"/>
        <c:lblOffset val="100"/>
        <c:noMultiLvlLbl val="0"/>
      </c:catAx>
      <c:valAx>
        <c:axId val="23318976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33183872"/>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'9lay_off'!$F$38:$Q$38</c:f>
              <c:numCache>
                <c:formatCode>0</c:formatCode>
                <c:ptCount val="12"/>
                <c:pt idx="0">
                  <c:v>34</c:v>
                </c:pt>
                <c:pt idx="1">
                  <c:v>49</c:v>
                </c:pt>
                <c:pt idx="2">
                  <c:v>28</c:v>
                </c:pt>
                <c:pt idx="3">
                  <c:v>54</c:v>
                </c:pt>
                <c:pt idx="4">
                  <c:v>423</c:v>
                </c:pt>
                <c:pt idx="5">
                  <c:v>324</c:v>
                </c:pt>
                <c:pt idx="6">
                  <c:v>266</c:v>
                </c:pt>
                <c:pt idx="7">
                  <c:v>550</c:v>
                </c:pt>
                <c:pt idx="8">
                  <c:v>547</c:v>
                </c:pt>
                <c:pt idx="9">
                  <c:v>344</c:v>
                </c:pt>
                <c:pt idx="10">
                  <c:v>254</c:v>
                </c:pt>
                <c:pt idx="11">
                  <c:v>211</c:v>
                </c:pt>
              </c:numCache>
            </c:numRef>
          </c:val>
        </c:ser>
        <c:dLbls>
          <c:showLegendKey val="0"/>
          <c:showVal val="0"/>
          <c:showCatName val="0"/>
          <c:showSerName val="0"/>
          <c:showPercent val="0"/>
          <c:showBubbleSize val="0"/>
        </c:dLbls>
        <c:gapWidth val="150"/>
        <c:axId val="202006528"/>
        <c:axId val="202008064"/>
      </c:barChart>
      <c:catAx>
        <c:axId val="20200652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02008064"/>
        <c:crosses val="autoZero"/>
        <c:auto val="1"/>
        <c:lblAlgn val="ctr"/>
        <c:lblOffset val="100"/>
        <c:tickLblSkip val="1"/>
        <c:tickMarkSkip val="1"/>
        <c:noMultiLvlLbl val="0"/>
      </c:catAx>
      <c:valAx>
        <c:axId val="20200806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200652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'9lay_off'!$F$41:$Q$41</c:f>
              <c:numCache>
                <c:formatCode>#,##0</c:formatCode>
                <c:ptCount val="12"/>
                <c:pt idx="0">
                  <c:v>588</c:v>
                </c:pt>
                <c:pt idx="1">
                  <c:v>664</c:v>
                </c:pt>
                <c:pt idx="2">
                  <c:v>891</c:v>
                </c:pt>
                <c:pt idx="3">
                  <c:v>1422</c:v>
                </c:pt>
                <c:pt idx="4">
                  <c:v>19278</c:v>
                </c:pt>
                <c:pt idx="5">
                  <c:v>6145</c:v>
                </c:pt>
                <c:pt idx="6">
                  <c:v>3601</c:v>
                </c:pt>
                <c:pt idx="7">
                  <c:v>8703</c:v>
                </c:pt>
                <c:pt idx="8">
                  <c:v>7434</c:v>
                </c:pt>
                <c:pt idx="9">
                  <c:v>4460</c:v>
                </c:pt>
                <c:pt idx="10">
                  <c:v>3872</c:v>
                </c:pt>
                <c:pt idx="11">
                  <c:v>4126</c:v>
                </c:pt>
              </c:numCache>
            </c:numRef>
          </c:val>
        </c:ser>
        <c:dLbls>
          <c:showLegendKey val="0"/>
          <c:showVal val="0"/>
          <c:showCatName val="0"/>
          <c:showSerName val="0"/>
          <c:showPercent val="0"/>
          <c:showBubbleSize val="0"/>
        </c:dLbls>
        <c:gapWidth val="150"/>
        <c:axId val="202126848"/>
        <c:axId val="202128384"/>
      </c:barChart>
      <c:catAx>
        <c:axId val="20212684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02128384"/>
        <c:crosses val="autoZero"/>
        <c:auto val="1"/>
        <c:lblAlgn val="ctr"/>
        <c:lblOffset val="100"/>
        <c:tickLblSkip val="1"/>
        <c:tickMarkSkip val="1"/>
        <c:noMultiLvlLbl val="0"/>
      </c:catAx>
      <c:valAx>
        <c:axId val="20212838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212684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09198080"/>
        <c:axId val="209220352"/>
      </c:barChart>
      <c:catAx>
        <c:axId val="209198080"/>
        <c:scaling>
          <c:orientation val="maxMin"/>
        </c:scaling>
        <c:delete val="0"/>
        <c:axPos val="l"/>
        <c:majorTickMark val="none"/>
        <c:minorTickMark val="none"/>
        <c:tickLblPos val="none"/>
        <c:spPr>
          <a:ln w="3175">
            <a:solidFill>
              <a:srgbClr val="333333"/>
            </a:solidFill>
            <a:prstDash val="solid"/>
          </a:ln>
        </c:spPr>
        <c:crossAx val="209220352"/>
        <c:crosses val="autoZero"/>
        <c:auto val="1"/>
        <c:lblAlgn val="ctr"/>
        <c:lblOffset val="100"/>
        <c:tickMarkSkip val="1"/>
        <c:noMultiLvlLbl val="0"/>
      </c:catAx>
      <c:valAx>
        <c:axId val="20922035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0919808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09235968"/>
        <c:axId val="209237504"/>
      </c:barChart>
      <c:catAx>
        <c:axId val="209235968"/>
        <c:scaling>
          <c:orientation val="maxMin"/>
        </c:scaling>
        <c:delete val="0"/>
        <c:axPos val="l"/>
        <c:majorTickMark val="none"/>
        <c:minorTickMark val="none"/>
        <c:tickLblPos val="none"/>
        <c:spPr>
          <a:ln w="3175">
            <a:solidFill>
              <a:srgbClr val="333333"/>
            </a:solidFill>
            <a:prstDash val="solid"/>
          </a:ln>
        </c:spPr>
        <c:crossAx val="209237504"/>
        <c:crosses val="autoZero"/>
        <c:auto val="1"/>
        <c:lblAlgn val="ctr"/>
        <c:lblOffset val="100"/>
        <c:tickMarkSkip val="1"/>
        <c:noMultiLvlLbl val="0"/>
      </c:catAx>
      <c:valAx>
        <c:axId val="20923750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0923596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09273216"/>
        <c:axId val="209274752"/>
      </c:barChart>
      <c:catAx>
        <c:axId val="209273216"/>
        <c:scaling>
          <c:orientation val="maxMin"/>
        </c:scaling>
        <c:delete val="0"/>
        <c:axPos val="l"/>
        <c:majorTickMark val="none"/>
        <c:minorTickMark val="none"/>
        <c:tickLblPos val="none"/>
        <c:spPr>
          <a:ln w="3175">
            <a:solidFill>
              <a:srgbClr val="333333"/>
            </a:solidFill>
            <a:prstDash val="solid"/>
          </a:ln>
        </c:spPr>
        <c:crossAx val="209274752"/>
        <c:crosses val="autoZero"/>
        <c:auto val="1"/>
        <c:lblAlgn val="ctr"/>
        <c:lblOffset val="100"/>
        <c:tickMarkSkip val="1"/>
        <c:noMultiLvlLbl val="0"/>
      </c:catAx>
      <c:valAx>
        <c:axId val="20927475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0927321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09302656"/>
        <c:axId val="209304192"/>
      </c:barChart>
      <c:catAx>
        <c:axId val="209302656"/>
        <c:scaling>
          <c:orientation val="maxMin"/>
        </c:scaling>
        <c:delete val="0"/>
        <c:axPos val="l"/>
        <c:majorTickMark val="none"/>
        <c:minorTickMark val="none"/>
        <c:tickLblPos val="none"/>
        <c:spPr>
          <a:ln w="3175">
            <a:solidFill>
              <a:srgbClr val="333333"/>
            </a:solidFill>
            <a:prstDash val="solid"/>
          </a:ln>
        </c:spPr>
        <c:crossAx val="209304192"/>
        <c:crosses val="autoZero"/>
        <c:auto val="1"/>
        <c:lblAlgn val="ctr"/>
        <c:lblOffset val="100"/>
        <c:tickMarkSkip val="1"/>
        <c:noMultiLvlLbl val="0"/>
      </c:catAx>
      <c:valAx>
        <c:axId val="20930419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0930265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6.75781046940791</c:v>
                </c:pt>
                <c:pt idx="1">
                  <c:v>3.5377961090630405</c:v>
                </c:pt>
                <c:pt idx="2">
                  <c:v>3.2669453923353409</c:v>
                </c:pt>
                <c:pt idx="3">
                  <c:v>2.5224122531344095</c:v>
                </c:pt>
                <c:pt idx="4">
                  <c:v>1.8172855422943224</c:v>
                </c:pt>
                <c:pt idx="5">
                  <c:v>-34.393205204987211</c:v>
                </c:pt>
                <c:pt idx="6">
                  <c:v>-16.341806154346184</c:v>
                </c:pt>
                <c:pt idx="7">
                  <c:v>-3.7050020965225361</c:v>
                </c:pt>
                <c:pt idx="8">
                  <c:v>-3.020440495255805</c:v>
                </c:pt>
                <c:pt idx="9">
                  <c:v>-2.6769432760339384</c:v>
                </c:pt>
              </c:numCache>
            </c:numRef>
          </c:val>
        </c:ser>
        <c:dLbls>
          <c:showLegendKey val="0"/>
          <c:showVal val="0"/>
          <c:showCatName val="0"/>
          <c:showSerName val="0"/>
          <c:showPercent val="0"/>
          <c:showBubbleSize val="0"/>
        </c:dLbls>
        <c:gapWidth val="80"/>
        <c:axId val="209586048"/>
        <c:axId val="209587584"/>
      </c:barChart>
      <c:catAx>
        <c:axId val="209586048"/>
        <c:scaling>
          <c:orientation val="maxMin"/>
        </c:scaling>
        <c:delete val="0"/>
        <c:axPos val="l"/>
        <c:majorTickMark val="none"/>
        <c:minorTickMark val="none"/>
        <c:tickLblPos val="none"/>
        <c:crossAx val="209587584"/>
        <c:crossesAt val="0"/>
        <c:auto val="1"/>
        <c:lblAlgn val="ctr"/>
        <c:lblOffset val="100"/>
        <c:tickMarkSkip val="1"/>
        <c:noMultiLvlLbl val="0"/>
      </c:catAx>
      <c:valAx>
        <c:axId val="209587584"/>
        <c:scaling>
          <c:orientation val="minMax"/>
        </c:scaling>
        <c:delete val="0"/>
        <c:axPos val="t"/>
        <c:numFmt formatCode="0.0" sourceLinked="1"/>
        <c:majorTickMark val="none"/>
        <c:minorTickMark val="none"/>
        <c:tickLblPos val="none"/>
        <c:spPr>
          <a:ln w="9525">
            <a:noFill/>
          </a:ln>
        </c:spPr>
        <c:crossAx val="209586048"/>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43625"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289560</xdr:colOff>
      <xdr:row>0</xdr:row>
      <xdr:rowOff>0</xdr:rowOff>
    </xdr:from>
    <xdr:to>
      <xdr:col>18</xdr:col>
      <xdr:colOff>8378</xdr:colOff>
      <xdr:row>1</xdr:row>
      <xdr:rowOff>4740</xdr:rowOff>
    </xdr:to>
    <xdr:grpSp>
      <xdr:nvGrpSpPr>
        <xdr:cNvPr id="15" name="Grupo 14"/>
        <xdr:cNvGrpSpPr/>
      </xdr:nvGrpSpPr>
      <xdr:grpSpPr>
        <a:xfrm>
          <a:off x="6225540" y="0"/>
          <a:ext cx="678938" cy="180000"/>
          <a:chOff x="4808367" y="7020272"/>
          <a:chExt cx="600833" cy="180000"/>
        </a:xfrm>
      </xdr:grpSpPr>
      <xdr:sp macro="" textlink="">
        <xdr:nvSpPr>
          <xdr:cNvPr id="16" name="Rectângulo 15"/>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261743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150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150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150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0.3115</cdr:x>
      <cdr:y>0.28336</cdr:y>
    </cdr:from>
    <cdr:to>
      <cdr:x>0.7667</cdr:x>
      <cdr:y>0.51427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982083" y="491219"/>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0.7227</cdr:x>
      <cdr:y>0.5683</cdr:y>
    </cdr:from>
    <cdr:to>
      <cdr:x>0.97613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8507" y="985172"/>
          <a:ext cx="799007"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estatisticanp/sst/at.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ts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1"/>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68"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82"/>
      <c r="B1" s="279"/>
      <c r="C1" s="279"/>
      <c r="D1" s="279"/>
      <c r="E1" s="799"/>
      <c r="F1" s="279"/>
      <c r="G1" s="279"/>
      <c r="H1" s="279"/>
      <c r="I1" s="279"/>
      <c r="J1" s="279"/>
      <c r="K1" s="279"/>
      <c r="L1" s="279"/>
    </row>
    <row r="2" spans="1:12" ht="17.25" customHeight="1" x14ac:dyDescent="0.2">
      <c r="A2" s="282"/>
      <c r="B2" s="260"/>
      <c r="C2" s="261"/>
      <c r="D2" s="261"/>
      <c r="E2" s="800"/>
      <c r="F2" s="261"/>
      <c r="G2" s="261"/>
      <c r="H2" s="261"/>
      <c r="I2" s="262"/>
      <c r="J2" s="263"/>
      <c r="K2" s="263"/>
      <c r="L2" s="282"/>
    </row>
    <row r="3" spans="1:12" x14ac:dyDescent="0.2">
      <c r="A3" s="282"/>
      <c r="B3" s="260"/>
      <c r="C3" s="261"/>
      <c r="D3" s="261"/>
      <c r="E3" s="800"/>
      <c r="F3" s="261"/>
      <c r="G3" s="261"/>
      <c r="H3" s="261"/>
      <c r="I3" s="262"/>
      <c r="J3" s="260"/>
      <c r="K3" s="263"/>
      <c r="L3" s="282"/>
    </row>
    <row r="4" spans="1:12" ht="33.75" customHeight="1" x14ac:dyDescent="0.2">
      <c r="A4" s="282"/>
      <c r="B4" s="260"/>
      <c r="C4" s="1498" t="s">
        <v>438</v>
      </c>
      <c r="D4" s="1498"/>
      <c r="E4" s="1498"/>
      <c r="F4" s="1498"/>
      <c r="G4" s="1030"/>
      <c r="H4" s="262"/>
      <c r="I4" s="262"/>
      <c r="J4" s="264" t="s">
        <v>35</v>
      </c>
      <c r="K4" s="260"/>
      <c r="L4" s="282"/>
    </row>
    <row r="5" spans="1:12" s="137" customFormat="1" ht="12.75" customHeight="1" x14ac:dyDescent="0.2">
      <c r="A5" s="284"/>
      <c r="B5" s="1505"/>
      <c r="C5" s="1505"/>
      <c r="D5" s="1505"/>
      <c r="E5" s="1505"/>
      <c r="F5" s="279"/>
      <c r="G5" s="265"/>
      <c r="H5" s="265"/>
      <c r="I5" s="265"/>
      <c r="J5" s="266"/>
      <c r="K5" s="267"/>
      <c r="L5" s="282"/>
    </row>
    <row r="6" spans="1:12" ht="12.75" customHeight="1" x14ac:dyDescent="0.2">
      <c r="A6" s="282"/>
      <c r="B6" s="282"/>
      <c r="C6" s="279"/>
      <c r="D6" s="279"/>
      <c r="E6" s="799"/>
      <c r="F6" s="279"/>
      <c r="G6" s="265"/>
      <c r="H6" s="265"/>
      <c r="I6" s="265"/>
      <c r="J6" s="266"/>
      <c r="K6" s="267"/>
      <c r="L6" s="282"/>
    </row>
    <row r="7" spans="1:12" ht="12.75" customHeight="1" x14ac:dyDescent="0.2">
      <c r="A7" s="282"/>
      <c r="B7" s="282"/>
      <c r="C7" s="279"/>
      <c r="D7" s="279"/>
      <c r="E7" s="799"/>
      <c r="F7" s="279"/>
      <c r="G7" s="265"/>
      <c r="H7" s="265"/>
      <c r="I7" s="278"/>
      <c r="J7" s="266"/>
      <c r="K7" s="267"/>
      <c r="L7" s="282"/>
    </row>
    <row r="8" spans="1:12" ht="12.75" customHeight="1" x14ac:dyDescent="0.2">
      <c r="A8" s="282"/>
      <c r="B8" s="282"/>
      <c r="C8" s="279"/>
      <c r="D8" s="279"/>
      <c r="E8" s="799"/>
      <c r="F8" s="279"/>
      <c r="G8" s="265"/>
      <c r="H8" s="265"/>
      <c r="I8" s="278"/>
      <c r="J8" s="266"/>
      <c r="K8" s="267"/>
      <c r="L8" s="282"/>
    </row>
    <row r="9" spans="1:12" ht="12.75" customHeight="1" x14ac:dyDescent="0.2">
      <c r="A9" s="282"/>
      <c r="B9" s="282"/>
      <c r="C9" s="279"/>
      <c r="D9" s="279"/>
      <c r="E9" s="799"/>
      <c r="F9" s="279"/>
      <c r="G9" s="265"/>
      <c r="H9" s="265"/>
      <c r="I9" s="278"/>
      <c r="J9" s="266"/>
      <c r="K9" s="267"/>
      <c r="L9" s="282"/>
    </row>
    <row r="10" spans="1:12" ht="12.75" customHeight="1" x14ac:dyDescent="0.2">
      <c r="A10" s="282"/>
      <c r="B10" s="282"/>
      <c r="C10" s="279"/>
      <c r="D10" s="279"/>
      <c r="E10" s="799"/>
      <c r="F10" s="279"/>
      <c r="G10" s="265"/>
      <c r="H10" s="265"/>
      <c r="I10" s="265"/>
      <c r="J10" s="266"/>
      <c r="K10" s="267"/>
      <c r="L10" s="282"/>
    </row>
    <row r="11" spans="1:12" ht="12.75" customHeight="1" x14ac:dyDescent="0.2">
      <c r="A11" s="282"/>
      <c r="B11" s="282"/>
      <c r="C11" s="279"/>
      <c r="D11" s="279"/>
      <c r="E11" s="799"/>
      <c r="F11" s="279"/>
      <c r="G11" s="265"/>
      <c r="H11" s="265"/>
      <c r="I11" s="265"/>
      <c r="J11" s="266"/>
      <c r="K11" s="267"/>
      <c r="L11" s="282"/>
    </row>
    <row r="12" spans="1:12" ht="12.75" customHeight="1" x14ac:dyDescent="0.2">
      <c r="A12" s="282"/>
      <c r="B12" s="282"/>
      <c r="C12" s="279"/>
      <c r="D12" s="279"/>
      <c r="E12" s="799"/>
      <c r="F12" s="279"/>
      <c r="G12" s="265"/>
      <c r="H12" s="265"/>
      <c r="I12" s="265"/>
      <c r="J12" s="266"/>
      <c r="K12" s="267"/>
      <c r="L12" s="282"/>
    </row>
    <row r="13" spans="1:12" x14ac:dyDescent="0.2">
      <c r="A13" s="282"/>
      <c r="B13" s="282"/>
      <c r="C13" s="279"/>
      <c r="D13" s="279"/>
      <c r="E13" s="799"/>
      <c r="F13" s="279"/>
      <c r="G13" s="265"/>
      <c r="H13" s="265"/>
      <c r="I13" s="265"/>
      <c r="J13" s="266"/>
      <c r="K13" s="267"/>
      <c r="L13" s="282"/>
    </row>
    <row r="14" spans="1:12" x14ac:dyDescent="0.2">
      <c r="A14" s="282"/>
      <c r="B14" s="299" t="s">
        <v>27</v>
      </c>
      <c r="C14" s="297"/>
      <c r="D14" s="297"/>
      <c r="E14" s="801"/>
      <c r="F14" s="279"/>
      <c r="G14" s="265"/>
      <c r="H14" s="265"/>
      <c r="I14" s="265"/>
      <c r="J14" s="266"/>
      <c r="K14" s="267"/>
      <c r="L14" s="282"/>
    </row>
    <row r="15" spans="1:12" ht="13.5" thickBot="1" x14ac:dyDescent="0.25">
      <c r="A15" s="282"/>
      <c r="B15" s="282"/>
      <c r="C15" s="279"/>
      <c r="D15" s="279"/>
      <c r="E15" s="799"/>
      <c r="F15" s="279"/>
      <c r="G15" s="265"/>
      <c r="H15" s="265"/>
      <c r="I15" s="265"/>
      <c r="J15" s="266"/>
      <c r="K15" s="267"/>
      <c r="L15" s="282"/>
    </row>
    <row r="16" spans="1:12" ht="13.5" thickBot="1" x14ac:dyDescent="0.25">
      <c r="A16" s="282"/>
      <c r="B16" s="304"/>
      <c r="C16" s="291" t="s">
        <v>21</v>
      </c>
      <c r="D16" s="291"/>
      <c r="E16" s="802">
        <v>3</v>
      </c>
      <c r="F16" s="279"/>
      <c r="G16" s="265"/>
      <c r="H16" s="265"/>
      <c r="I16" s="265"/>
      <c r="J16" s="266"/>
      <c r="K16" s="267"/>
      <c r="L16" s="282"/>
    </row>
    <row r="17" spans="1:12" ht="13.5" thickBot="1" x14ac:dyDescent="0.25">
      <c r="A17" s="282"/>
      <c r="B17" s="282"/>
      <c r="C17" s="298"/>
      <c r="D17" s="298"/>
      <c r="E17" s="803"/>
      <c r="F17" s="279"/>
      <c r="G17" s="265"/>
      <c r="H17" s="265"/>
      <c r="I17" s="265"/>
      <c r="J17" s="266"/>
      <c r="K17" s="267"/>
      <c r="L17" s="282"/>
    </row>
    <row r="18" spans="1:12" ht="13.5" thickBot="1" x14ac:dyDescent="0.25">
      <c r="A18" s="282"/>
      <c r="B18" s="304"/>
      <c r="C18" s="291" t="s">
        <v>33</v>
      </c>
      <c r="D18" s="291"/>
      <c r="E18" s="804">
        <v>4</v>
      </c>
      <c r="F18" s="279"/>
      <c r="G18" s="265"/>
      <c r="H18" s="265"/>
      <c r="I18" s="265"/>
      <c r="J18" s="266"/>
      <c r="K18" s="267"/>
      <c r="L18" s="282"/>
    </row>
    <row r="19" spans="1:12" ht="13.5" thickBot="1" x14ac:dyDescent="0.25">
      <c r="A19" s="282"/>
      <c r="B19" s="283"/>
      <c r="C19" s="289"/>
      <c r="D19" s="289"/>
      <c r="E19" s="805"/>
      <c r="F19" s="279"/>
      <c r="G19" s="265"/>
      <c r="H19" s="265"/>
      <c r="I19" s="265"/>
      <c r="J19" s="266"/>
      <c r="K19" s="267"/>
      <c r="L19" s="282"/>
    </row>
    <row r="20" spans="1:12" ht="13.5" customHeight="1" thickBot="1" x14ac:dyDescent="0.25">
      <c r="A20" s="282"/>
      <c r="B20" s="303"/>
      <c r="C20" s="1503" t="s">
        <v>32</v>
      </c>
      <c r="D20" s="1504"/>
      <c r="E20" s="804">
        <v>6</v>
      </c>
      <c r="F20" s="279"/>
      <c r="G20" s="265"/>
      <c r="H20" s="265"/>
      <c r="I20" s="265"/>
      <c r="J20" s="266"/>
      <c r="K20" s="267"/>
      <c r="L20" s="282"/>
    </row>
    <row r="21" spans="1:12" x14ac:dyDescent="0.2">
      <c r="A21" s="282"/>
      <c r="B21" s="295"/>
      <c r="C21" s="1502" t="s">
        <v>2</v>
      </c>
      <c r="D21" s="1502"/>
      <c r="E21" s="803">
        <v>6</v>
      </c>
      <c r="F21" s="279"/>
      <c r="G21" s="265"/>
      <c r="H21" s="265"/>
      <c r="I21" s="265"/>
      <c r="J21" s="266"/>
      <c r="K21" s="267"/>
      <c r="L21" s="282"/>
    </row>
    <row r="22" spans="1:12" x14ac:dyDescent="0.2">
      <c r="A22" s="282"/>
      <c r="B22" s="295"/>
      <c r="C22" s="1502" t="s">
        <v>13</v>
      </c>
      <c r="D22" s="1502"/>
      <c r="E22" s="803">
        <v>7</v>
      </c>
      <c r="F22" s="279"/>
      <c r="G22" s="265"/>
      <c r="H22" s="265"/>
      <c r="I22" s="265"/>
      <c r="J22" s="266"/>
      <c r="K22" s="267"/>
      <c r="L22" s="282"/>
    </row>
    <row r="23" spans="1:12" x14ac:dyDescent="0.2">
      <c r="A23" s="282"/>
      <c r="B23" s="295"/>
      <c r="C23" s="1502" t="s">
        <v>7</v>
      </c>
      <c r="D23" s="1502"/>
      <c r="E23" s="803">
        <v>8</v>
      </c>
      <c r="F23" s="279"/>
      <c r="G23" s="265"/>
      <c r="H23" s="265"/>
      <c r="I23" s="265"/>
      <c r="J23" s="266"/>
      <c r="K23" s="267"/>
      <c r="L23" s="282"/>
    </row>
    <row r="24" spans="1:12" x14ac:dyDescent="0.2">
      <c r="A24" s="282"/>
      <c r="B24" s="296"/>
      <c r="C24" s="1502" t="s">
        <v>407</v>
      </c>
      <c r="D24" s="1502"/>
      <c r="E24" s="803">
        <v>9</v>
      </c>
      <c r="F24" s="279"/>
      <c r="G24" s="269"/>
      <c r="H24" s="265"/>
      <c r="I24" s="265"/>
      <c r="J24" s="266"/>
      <c r="K24" s="267"/>
      <c r="L24" s="282"/>
    </row>
    <row r="25" spans="1:12" ht="22.5" customHeight="1" x14ac:dyDescent="0.2">
      <c r="A25" s="282"/>
      <c r="B25" s="285"/>
      <c r="C25" s="1499" t="s">
        <v>28</v>
      </c>
      <c r="D25" s="1499"/>
      <c r="E25" s="803">
        <v>10</v>
      </c>
      <c r="F25" s="279"/>
      <c r="G25" s="265"/>
      <c r="H25" s="265"/>
      <c r="I25" s="265"/>
      <c r="J25" s="266"/>
      <c r="K25" s="267"/>
      <c r="L25" s="282"/>
    </row>
    <row r="26" spans="1:12" x14ac:dyDescent="0.2">
      <c r="A26" s="282"/>
      <c r="B26" s="285"/>
      <c r="C26" s="1502" t="s">
        <v>25</v>
      </c>
      <c r="D26" s="1502"/>
      <c r="E26" s="803">
        <v>11</v>
      </c>
      <c r="F26" s="279"/>
      <c r="G26" s="265"/>
      <c r="H26" s="265"/>
      <c r="I26" s="265"/>
      <c r="J26" s="266"/>
      <c r="K26" s="267"/>
      <c r="L26" s="282"/>
    </row>
    <row r="27" spans="1:12" ht="12.75" customHeight="1" thickBot="1" x14ac:dyDescent="0.25">
      <c r="A27" s="282"/>
      <c r="B27" s="279"/>
      <c r="C27" s="287"/>
      <c r="D27" s="287"/>
      <c r="E27" s="803"/>
      <c r="F27" s="279"/>
      <c r="G27" s="265"/>
      <c r="H27" s="1506">
        <v>42887</v>
      </c>
      <c r="I27" s="1507"/>
      <c r="J27" s="1507"/>
      <c r="K27" s="269"/>
      <c r="L27" s="282"/>
    </row>
    <row r="28" spans="1:12" ht="13.5" customHeight="1" thickBot="1" x14ac:dyDescent="0.25">
      <c r="A28" s="282"/>
      <c r="B28" s="381"/>
      <c r="C28" s="1511" t="s">
        <v>12</v>
      </c>
      <c r="D28" s="1504"/>
      <c r="E28" s="804">
        <v>12</v>
      </c>
      <c r="F28" s="279"/>
      <c r="G28" s="265"/>
      <c r="H28" s="1507"/>
      <c r="I28" s="1507"/>
      <c r="J28" s="1507"/>
      <c r="K28" s="269"/>
      <c r="L28" s="282"/>
    </row>
    <row r="29" spans="1:12" ht="12.75" hidden="1" customHeight="1" x14ac:dyDescent="0.2">
      <c r="A29" s="282"/>
      <c r="B29" s="280"/>
      <c r="C29" s="1502" t="s">
        <v>45</v>
      </c>
      <c r="D29" s="1502"/>
      <c r="E29" s="803">
        <v>12</v>
      </c>
      <c r="F29" s="279"/>
      <c r="G29" s="265"/>
      <c r="H29" s="1507"/>
      <c r="I29" s="1507"/>
      <c r="J29" s="1507"/>
      <c r="K29" s="269"/>
      <c r="L29" s="282"/>
    </row>
    <row r="30" spans="1:12" ht="22.5" customHeight="1" x14ac:dyDescent="0.2">
      <c r="A30" s="282"/>
      <c r="B30" s="280"/>
      <c r="C30" s="1510" t="s">
        <v>410</v>
      </c>
      <c r="D30" s="1510"/>
      <c r="E30" s="803">
        <v>12</v>
      </c>
      <c r="F30" s="279"/>
      <c r="G30" s="265"/>
      <c r="H30" s="1507"/>
      <c r="I30" s="1507"/>
      <c r="J30" s="1507"/>
      <c r="K30" s="269"/>
      <c r="L30" s="282"/>
    </row>
    <row r="31" spans="1:12" ht="12.75" customHeight="1" thickBot="1" x14ac:dyDescent="0.25">
      <c r="A31" s="282"/>
      <c r="B31" s="285"/>
      <c r="C31" s="294"/>
      <c r="D31" s="294"/>
      <c r="E31" s="805"/>
      <c r="F31" s="279"/>
      <c r="G31" s="265"/>
      <c r="H31" s="1507"/>
      <c r="I31" s="1507"/>
      <c r="J31" s="1507"/>
      <c r="K31" s="269"/>
      <c r="L31" s="282"/>
    </row>
    <row r="32" spans="1:12" ht="13.5" customHeight="1" thickBot="1" x14ac:dyDescent="0.25">
      <c r="A32" s="282"/>
      <c r="B32" s="302"/>
      <c r="C32" s="288" t="s">
        <v>11</v>
      </c>
      <c r="D32" s="288"/>
      <c r="E32" s="804">
        <v>13</v>
      </c>
      <c r="F32" s="279"/>
      <c r="G32" s="265"/>
      <c r="H32" s="1507"/>
      <c r="I32" s="1507"/>
      <c r="J32" s="1507"/>
      <c r="K32" s="269"/>
      <c r="L32" s="282"/>
    </row>
    <row r="33" spans="1:12" ht="12.75" customHeight="1" x14ac:dyDescent="0.2">
      <c r="A33" s="282"/>
      <c r="B33" s="280"/>
      <c r="C33" s="1500" t="s">
        <v>18</v>
      </c>
      <c r="D33" s="1500"/>
      <c r="E33" s="803">
        <v>13</v>
      </c>
      <c r="F33" s="279"/>
      <c r="G33" s="265"/>
      <c r="H33" s="1507"/>
      <c r="I33" s="1507"/>
      <c r="J33" s="1507"/>
      <c r="K33" s="269"/>
      <c r="L33" s="282"/>
    </row>
    <row r="34" spans="1:12" ht="12.75" customHeight="1" x14ac:dyDescent="0.2">
      <c r="A34" s="282"/>
      <c r="B34" s="280"/>
      <c r="C34" s="1501" t="s">
        <v>8</v>
      </c>
      <c r="D34" s="1501"/>
      <c r="E34" s="803">
        <v>14</v>
      </c>
      <c r="F34" s="279"/>
      <c r="G34" s="265"/>
      <c r="H34" s="270"/>
      <c r="I34" s="270"/>
      <c r="J34" s="270"/>
      <c r="K34" s="269"/>
      <c r="L34" s="282"/>
    </row>
    <row r="35" spans="1:12" ht="12.75" customHeight="1" x14ac:dyDescent="0.2">
      <c r="A35" s="282"/>
      <c r="B35" s="280"/>
      <c r="C35" s="1501" t="s">
        <v>26</v>
      </c>
      <c r="D35" s="1501"/>
      <c r="E35" s="803">
        <v>14</v>
      </c>
      <c r="F35" s="279"/>
      <c r="G35" s="265"/>
      <c r="H35" s="270"/>
      <c r="I35" s="270"/>
      <c r="J35" s="270"/>
      <c r="K35" s="269"/>
      <c r="L35" s="282"/>
    </row>
    <row r="36" spans="1:12" ht="12.75" customHeight="1" x14ac:dyDescent="0.2">
      <c r="A36" s="282"/>
      <c r="B36" s="280"/>
      <c r="C36" s="1501" t="s">
        <v>6</v>
      </c>
      <c r="D36" s="1501"/>
      <c r="E36" s="803">
        <v>15</v>
      </c>
      <c r="F36" s="279"/>
      <c r="G36" s="265"/>
      <c r="H36" s="270"/>
      <c r="I36" s="270"/>
      <c r="J36" s="270"/>
      <c r="K36" s="269"/>
      <c r="L36" s="282"/>
    </row>
    <row r="37" spans="1:12" ht="12.75" customHeight="1" x14ac:dyDescent="0.2">
      <c r="A37" s="282"/>
      <c r="B37" s="280"/>
      <c r="C37" s="1500" t="s">
        <v>49</v>
      </c>
      <c r="D37" s="1500"/>
      <c r="E37" s="803">
        <v>16</v>
      </c>
      <c r="F37" s="279"/>
      <c r="G37" s="265"/>
      <c r="H37" s="270"/>
      <c r="I37" s="270"/>
      <c r="J37" s="270"/>
      <c r="K37" s="269"/>
      <c r="L37" s="282"/>
    </row>
    <row r="38" spans="1:12" ht="12.75" customHeight="1" x14ac:dyDescent="0.2">
      <c r="A38" s="282"/>
      <c r="B38" s="286"/>
      <c r="C38" s="1501" t="s">
        <v>14</v>
      </c>
      <c r="D38" s="1501"/>
      <c r="E38" s="803">
        <v>16</v>
      </c>
      <c r="F38" s="279"/>
      <c r="G38" s="265"/>
      <c r="H38" s="265"/>
      <c r="I38" s="265"/>
      <c r="J38" s="266"/>
      <c r="K38" s="267"/>
      <c r="L38" s="282"/>
    </row>
    <row r="39" spans="1:12" ht="12.75" customHeight="1" x14ac:dyDescent="0.2">
      <c r="A39" s="282"/>
      <c r="B39" s="280"/>
      <c r="C39" s="1502" t="s">
        <v>31</v>
      </c>
      <c r="D39" s="1502"/>
      <c r="E39" s="803">
        <v>17</v>
      </c>
      <c r="F39" s="279"/>
      <c r="G39" s="265"/>
      <c r="H39" s="265"/>
      <c r="I39" s="265"/>
      <c r="J39" s="271"/>
      <c r="K39" s="271"/>
      <c r="L39" s="282"/>
    </row>
    <row r="40" spans="1:12" ht="13.5" thickBot="1" x14ac:dyDescent="0.25">
      <c r="A40" s="282"/>
      <c r="B40" s="282"/>
      <c r="C40" s="279"/>
      <c r="D40" s="279"/>
      <c r="E40" s="805"/>
      <c r="F40" s="279"/>
      <c r="G40" s="265"/>
      <c r="H40" s="265"/>
      <c r="I40" s="265"/>
      <c r="J40" s="271"/>
      <c r="K40" s="271"/>
      <c r="L40" s="282"/>
    </row>
    <row r="41" spans="1:12" ht="13.5" customHeight="1" thickBot="1" x14ac:dyDescent="0.25">
      <c r="A41" s="282"/>
      <c r="B41" s="365"/>
      <c r="C41" s="1508" t="s">
        <v>29</v>
      </c>
      <c r="D41" s="1504"/>
      <c r="E41" s="804">
        <v>18</v>
      </c>
      <c r="F41" s="279"/>
      <c r="G41" s="265"/>
      <c r="H41" s="265"/>
      <c r="I41" s="265"/>
      <c r="J41" s="271"/>
      <c r="K41" s="271"/>
      <c r="L41" s="282"/>
    </row>
    <row r="42" spans="1:12" x14ac:dyDescent="0.2">
      <c r="A42" s="282"/>
      <c r="B42" s="282"/>
      <c r="C42" s="1502" t="s">
        <v>30</v>
      </c>
      <c r="D42" s="1502"/>
      <c r="E42" s="803">
        <v>18</v>
      </c>
      <c r="F42" s="279"/>
      <c r="G42" s="265"/>
      <c r="H42" s="265"/>
      <c r="I42" s="265"/>
      <c r="J42" s="272"/>
      <c r="K42" s="272"/>
      <c r="L42" s="282"/>
    </row>
    <row r="43" spans="1:12" x14ac:dyDescent="0.2">
      <c r="A43" s="282"/>
      <c r="B43" s="286"/>
      <c r="C43" s="1502" t="s">
        <v>0</v>
      </c>
      <c r="D43" s="1502"/>
      <c r="E43" s="803">
        <v>19</v>
      </c>
      <c r="F43" s="279"/>
      <c r="G43" s="265"/>
      <c r="H43" s="265"/>
      <c r="I43" s="265"/>
      <c r="J43" s="273"/>
      <c r="K43" s="274"/>
      <c r="L43" s="282"/>
    </row>
    <row r="44" spans="1:12" x14ac:dyDescent="0.2">
      <c r="A44" s="282"/>
      <c r="B44" s="286"/>
      <c r="C44" s="1502" t="s">
        <v>16</v>
      </c>
      <c r="D44" s="1502"/>
      <c r="E44" s="803">
        <v>19</v>
      </c>
      <c r="F44" s="279"/>
      <c r="G44" s="265"/>
      <c r="H44" s="265"/>
      <c r="I44" s="265"/>
      <c r="J44" s="273"/>
      <c r="K44" s="274"/>
      <c r="L44" s="282"/>
    </row>
    <row r="45" spans="1:12" x14ac:dyDescent="0.2">
      <c r="A45" s="282"/>
      <c r="B45" s="286"/>
      <c r="C45" s="1502" t="s">
        <v>1</v>
      </c>
      <c r="D45" s="1502"/>
      <c r="E45" s="806">
        <v>19</v>
      </c>
      <c r="F45" s="289"/>
      <c r="G45" s="275"/>
      <c r="H45" s="276"/>
      <c r="I45" s="275"/>
      <c r="J45" s="275"/>
      <c r="K45" s="275"/>
      <c r="L45" s="282"/>
    </row>
    <row r="46" spans="1:12" x14ac:dyDescent="0.2">
      <c r="A46" s="282"/>
      <c r="B46" s="286"/>
      <c r="C46" s="1502" t="s">
        <v>22</v>
      </c>
      <c r="D46" s="1502"/>
      <c r="E46" s="806">
        <v>19</v>
      </c>
      <c r="F46" s="289"/>
      <c r="G46" s="275"/>
      <c r="H46" s="276"/>
      <c r="I46" s="275"/>
      <c r="J46" s="275"/>
      <c r="K46" s="275"/>
      <c r="L46" s="282"/>
    </row>
    <row r="47" spans="1:12" ht="12.75" customHeight="1" thickBot="1" x14ac:dyDescent="0.25">
      <c r="A47" s="282"/>
      <c r="B47" s="285"/>
      <c r="C47" s="285"/>
      <c r="D47" s="285"/>
      <c r="E47" s="807"/>
      <c r="F47" s="281"/>
      <c r="G47" s="273"/>
      <c r="H47" s="276"/>
      <c r="I47" s="273"/>
      <c r="J47" s="273"/>
      <c r="K47" s="274"/>
      <c r="L47" s="282"/>
    </row>
    <row r="48" spans="1:12" ht="13.5" customHeight="1" thickBot="1" x14ac:dyDescent="0.25">
      <c r="A48" s="282"/>
      <c r="B48" s="305"/>
      <c r="C48" s="1503" t="s">
        <v>38</v>
      </c>
      <c r="D48" s="1504"/>
      <c r="E48" s="802">
        <v>20</v>
      </c>
      <c r="F48" s="281"/>
      <c r="G48" s="273"/>
      <c r="H48" s="276"/>
      <c r="I48" s="273"/>
      <c r="J48" s="273"/>
      <c r="K48" s="274"/>
      <c r="L48" s="282"/>
    </row>
    <row r="49" spans="1:12" x14ac:dyDescent="0.2">
      <c r="A49" s="282"/>
      <c r="B49" s="282"/>
      <c r="C49" s="1502" t="s">
        <v>47</v>
      </c>
      <c r="D49" s="1502"/>
      <c r="E49" s="806">
        <v>20</v>
      </c>
      <c r="F49" s="281"/>
      <c r="G49" s="273"/>
      <c r="H49" s="276"/>
      <c r="I49" s="273"/>
      <c r="J49" s="273"/>
      <c r="K49" s="274"/>
      <c r="L49" s="282"/>
    </row>
    <row r="50" spans="1:12" ht="12.75" customHeight="1" x14ac:dyDescent="0.2">
      <c r="A50" s="282"/>
      <c r="B50" s="285"/>
      <c r="C50" s="1499" t="s">
        <v>419</v>
      </c>
      <c r="D50" s="1499"/>
      <c r="E50" s="808">
        <v>21</v>
      </c>
      <c r="F50" s="281"/>
      <c r="G50" s="273"/>
      <c r="H50" s="276"/>
      <c r="I50" s="273"/>
      <c r="J50" s="273"/>
      <c r="K50" s="274"/>
      <c r="L50" s="282"/>
    </row>
    <row r="51" spans="1:12" ht="11.25" customHeight="1" thickBot="1" x14ac:dyDescent="0.25">
      <c r="A51" s="282"/>
      <c r="B51" s="282"/>
      <c r="C51" s="290"/>
      <c r="D51" s="290"/>
      <c r="E51" s="803"/>
      <c r="F51" s="281"/>
      <c r="G51" s="273"/>
      <c r="H51" s="276"/>
      <c r="I51" s="273"/>
      <c r="J51" s="273"/>
      <c r="K51" s="274"/>
      <c r="L51" s="282"/>
    </row>
    <row r="52" spans="1:12" ht="13.5" thickBot="1" x14ac:dyDescent="0.25">
      <c r="A52" s="282"/>
      <c r="B52" s="301"/>
      <c r="C52" s="291" t="s">
        <v>4</v>
      </c>
      <c r="D52" s="291"/>
      <c r="E52" s="802">
        <v>22</v>
      </c>
      <c r="F52" s="289"/>
      <c r="G52" s="275"/>
      <c r="H52" s="276"/>
      <c r="I52" s="275"/>
      <c r="J52" s="275"/>
      <c r="K52" s="275"/>
      <c r="L52" s="282"/>
    </row>
    <row r="53" spans="1:12" ht="33" customHeight="1" x14ac:dyDescent="0.2">
      <c r="A53" s="282"/>
      <c r="B53" s="292"/>
      <c r="C53" s="293"/>
      <c r="D53" s="293"/>
      <c r="E53" s="809"/>
      <c r="F53" s="281"/>
      <c r="G53" s="273"/>
      <c r="H53" s="276"/>
      <c r="I53" s="273"/>
      <c r="J53" s="273"/>
      <c r="K53" s="274"/>
      <c r="L53" s="282"/>
    </row>
    <row r="54" spans="1:12" ht="33" customHeight="1" x14ac:dyDescent="0.2">
      <c r="A54" s="282"/>
      <c r="B54" s="282"/>
      <c r="C54" s="280"/>
      <c r="D54" s="280"/>
      <c r="E54" s="807"/>
      <c r="F54" s="281"/>
      <c r="G54" s="273"/>
      <c r="H54" s="276"/>
      <c r="I54" s="273"/>
      <c r="J54" s="273"/>
      <c r="K54" s="274"/>
      <c r="L54" s="282"/>
    </row>
    <row r="55" spans="1:12" ht="19.5" customHeight="1" x14ac:dyDescent="0.2">
      <c r="A55" s="282"/>
      <c r="B55" s="797" t="s">
        <v>50</v>
      </c>
      <c r="C55" s="797"/>
      <c r="D55" s="300"/>
      <c r="E55" s="810"/>
      <c r="F55" s="281"/>
      <c r="G55" s="273"/>
      <c r="H55" s="276"/>
      <c r="I55" s="273"/>
      <c r="J55" s="273"/>
      <c r="K55" s="274"/>
      <c r="L55" s="282"/>
    </row>
    <row r="56" spans="1:12" ht="21" customHeight="1" x14ac:dyDescent="0.2">
      <c r="A56" s="282"/>
      <c r="B56" s="282"/>
      <c r="C56" s="282"/>
      <c r="D56" s="282"/>
      <c r="E56" s="810"/>
      <c r="F56" s="281"/>
      <c r="G56" s="273"/>
      <c r="H56" s="276"/>
      <c r="I56" s="273"/>
      <c r="J56" s="273"/>
      <c r="K56" s="274"/>
      <c r="L56" s="282"/>
    </row>
    <row r="57" spans="1:12" ht="22.5" customHeight="1" x14ac:dyDescent="0.2">
      <c r="A57" s="282"/>
      <c r="B57" s="798" t="s">
        <v>387</v>
      </c>
      <c r="C57" s="796"/>
      <c r="D57" s="1024">
        <v>42916</v>
      </c>
      <c r="E57" s="888"/>
      <c r="F57" s="796"/>
      <c r="G57" s="273"/>
      <c r="H57" s="276"/>
      <c r="I57" s="273"/>
      <c r="J57" s="273"/>
      <c r="K57" s="274"/>
      <c r="L57" s="282"/>
    </row>
    <row r="58" spans="1:12" ht="22.5" customHeight="1" x14ac:dyDescent="0.2">
      <c r="A58" s="282"/>
      <c r="B58" s="798" t="s">
        <v>388</v>
      </c>
      <c r="C58" s="366"/>
      <c r="D58" s="1024">
        <v>43110</v>
      </c>
      <c r="E58" s="888"/>
      <c r="F58" s="367"/>
      <c r="G58" s="273"/>
      <c r="H58" s="276"/>
      <c r="I58" s="273"/>
      <c r="J58" s="273"/>
      <c r="K58" s="274"/>
      <c r="L58" s="282"/>
    </row>
    <row r="59" spans="1:12" s="137" customFormat="1" ht="28.5" customHeight="1" x14ac:dyDescent="0.2">
      <c r="A59" s="284"/>
      <c r="B59" s="1509"/>
      <c r="C59" s="1509"/>
      <c r="D59" s="1509"/>
      <c r="E59" s="807"/>
      <c r="F59" s="280"/>
      <c r="G59" s="277"/>
      <c r="H59" s="277"/>
      <c r="I59" s="277"/>
      <c r="J59" s="277"/>
      <c r="K59" s="277"/>
      <c r="L59" s="284"/>
    </row>
    <row r="60" spans="1:12" ht="7.5" customHeight="1" x14ac:dyDescent="0.2">
      <c r="A60" s="282"/>
      <c r="B60" s="1509"/>
      <c r="C60" s="1509"/>
      <c r="D60" s="1509"/>
      <c r="E60" s="811"/>
      <c r="F60" s="283"/>
      <c r="G60" s="283"/>
      <c r="H60" s="283"/>
      <c r="I60" s="283"/>
      <c r="J60" s="283"/>
      <c r="K60" s="283"/>
      <c r="L60" s="283"/>
    </row>
    <row r="61" spans="1:12" ht="21" customHeight="1" x14ac:dyDescent="0.2"/>
  </sheetData>
  <mergeCells count="30">
    <mergeCell ref="C25:D25"/>
    <mergeCell ref="C36:D36"/>
    <mergeCell ref="C38:D38"/>
    <mergeCell ref="C39:D39"/>
    <mergeCell ref="C29:D29"/>
    <mergeCell ref="C30:D30"/>
    <mergeCell ref="C28:D28"/>
    <mergeCell ref="H27:J33"/>
    <mergeCell ref="C37:D37"/>
    <mergeCell ref="C41:D41"/>
    <mergeCell ref="C35:D35"/>
    <mergeCell ref="B59:D60"/>
    <mergeCell ref="C42:D42"/>
    <mergeCell ref="C49:D49"/>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64"/>
  <sheetViews>
    <sheetView zoomScaleNormal="100" workbookViewId="0"/>
  </sheetViews>
  <sheetFormatPr defaultRowHeight="12.75" x14ac:dyDescent="0.2"/>
  <cols>
    <col min="1" max="1" width="1" style="411" customWidth="1"/>
    <col min="2" max="2" width="2.5703125" style="411" customWidth="1"/>
    <col min="3" max="3" width="1" style="411" customWidth="1"/>
    <col min="4" max="4" width="42.28515625" style="411" customWidth="1"/>
    <col min="5" max="5" width="0.28515625" style="411" customWidth="1"/>
    <col min="6" max="6" width="8" style="411" customWidth="1"/>
    <col min="7" max="7" width="11.28515625" style="411" customWidth="1"/>
    <col min="8" max="8" width="8" style="411" customWidth="1"/>
    <col min="9" max="9" width="13.28515625" style="411" customWidth="1"/>
    <col min="10" max="10" width="11.42578125" style="411" customWidth="1"/>
    <col min="11" max="11" width="2.5703125" style="411" customWidth="1"/>
    <col min="12" max="12" width="1" style="411" customWidth="1"/>
    <col min="13" max="18" width="9.140625" style="411"/>
    <col min="19" max="21" width="9.140625" style="1080"/>
    <col min="22" max="16384" width="9.140625" style="411"/>
  </cols>
  <sheetData>
    <row r="1" spans="1:25" x14ac:dyDescent="0.2">
      <c r="A1" s="406"/>
      <c r="B1" s="579"/>
      <c r="C1" s="1619"/>
      <c r="D1" s="1619"/>
      <c r="E1" s="1047"/>
      <c r="F1" s="410"/>
      <c r="G1" s="410"/>
      <c r="H1" s="410"/>
      <c r="I1" s="1416" t="s">
        <v>593</v>
      </c>
      <c r="J1" s="603"/>
      <c r="K1" s="603"/>
      <c r="L1" s="406"/>
    </row>
    <row r="2" spans="1:25" ht="6" customHeight="1" x14ac:dyDescent="0.2">
      <c r="A2" s="406"/>
      <c r="B2" s="1048"/>
      <c r="C2" s="1049"/>
      <c r="D2" s="1049"/>
      <c r="E2" s="1049"/>
      <c r="F2" s="580"/>
      <c r="G2" s="580"/>
      <c r="H2" s="416"/>
      <c r="I2" s="416"/>
      <c r="J2" s="1620" t="s">
        <v>70</v>
      </c>
      <c r="K2" s="416"/>
      <c r="L2" s="406"/>
    </row>
    <row r="3" spans="1:25" ht="13.5" thickBot="1" x14ac:dyDescent="0.25">
      <c r="A3" s="406"/>
      <c r="B3" s="469"/>
      <c r="C3" s="416"/>
      <c r="D3" s="416"/>
      <c r="E3" s="416"/>
      <c r="F3" s="416"/>
      <c r="G3" s="416"/>
      <c r="H3" s="416"/>
      <c r="I3" s="416"/>
      <c r="J3" s="1621"/>
      <c r="K3" s="764"/>
      <c r="L3" s="406"/>
    </row>
    <row r="4" spans="1:25" ht="15" thickBot="1" x14ac:dyDescent="0.25">
      <c r="A4" s="406"/>
      <c r="B4" s="469"/>
      <c r="C4" s="1622" t="s">
        <v>444</v>
      </c>
      <c r="D4" s="1623"/>
      <c r="E4" s="1623"/>
      <c r="F4" s="1623"/>
      <c r="G4" s="1623"/>
      <c r="H4" s="1623"/>
      <c r="I4" s="1623"/>
      <c r="J4" s="1624"/>
      <c r="K4" s="416"/>
      <c r="L4" s="406"/>
      <c r="M4" s="1051"/>
    </row>
    <row r="5" spans="1:25" ht="4.5" customHeight="1" x14ac:dyDescent="0.2">
      <c r="A5" s="406"/>
      <c r="B5" s="469"/>
      <c r="C5" s="416"/>
      <c r="D5" s="416"/>
      <c r="E5" s="416"/>
      <c r="F5" s="416"/>
      <c r="G5" s="416"/>
      <c r="H5" s="416"/>
      <c r="I5" s="416"/>
      <c r="J5" s="764"/>
      <c r="K5" s="416"/>
      <c r="L5" s="406"/>
      <c r="M5" s="1051"/>
      <c r="S5" s="1615"/>
    </row>
    <row r="6" spans="1:25" s="420" customFormat="1" ht="22.5" customHeight="1" x14ac:dyDescent="0.2">
      <c r="A6" s="418"/>
      <c r="B6" s="572"/>
      <c r="C6" s="1625">
        <v>2015</v>
      </c>
      <c r="D6" s="1626"/>
      <c r="E6" s="582"/>
      <c r="F6" s="1629" t="s">
        <v>389</v>
      </c>
      <c r="G6" s="1629"/>
      <c r="H6" s="1630" t="s">
        <v>445</v>
      </c>
      <c r="I6" s="1629"/>
      <c r="J6" s="1631" t="s">
        <v>446</v>
      </c>
      <c r="K6" s="414"/>
      <c r="L6" s="418"/>
      <c r="M6" s="1051"/>
      <c r="S6" s="1615"/>
      <c r="T6" s="752"/>
      <c r="U6" s="752"/>
    </row>
    <row r="7" spans="1:25" s="420" customFormat="1" ht="32.25" customHeight="1" x14ac:dyDescent="0.2">
      <c r="A7" s="418"/>
      <c r="B7" s="572"/>
      <c r="C7" s="1627"/>
      <c r="D7" s="1628"/>
      <c r="E7" s="582"/>
      <c r="F7" s="1052" t="s">
        <v>447</v>
      </c>
      <c r="G7" s="1052" t="s">
        <v>448</v>
      </c>
      <c r="H7" s="1053" t="s">
        <v>447</v>
      </c>
      <c r="I7" s="1054" t="s">
        <v>449</v>
      </c>
      <c r="J7" s="1632"/>
      <c r="K7" s="414"/>
      <c r="L7" s="418"/>
      <c r="M7" s="1051"/>
      <c r="S7" s="1457"/>
      <c r="T7" s="752"/>
      <c r="U7" s="752"/>
      <c r="W7" s="1616"/>
      <c r="X7" s="1616"/>
      <c r="Y7" s="1616"/>
    </row>
    <row r="8" spans="1:25" s="420" customFormat="1" ht="18.75" customHeight="1" x14ac:dyDescent="0.2">
      <c r="A8" s="418"/>
      <c r="B8" s="572"/>
      <c r="C8" s="1617" t="s">
        <v>68</v>
      </c>
      <c r="D8" s="1617"/>
      <c r="E8" s="1055"/>
      <c r="F8" s="1056">
        <v>45317</v>
      </c>
      <c r="G8" s="1057">
        <v>18.317744165177814</v>
      </c>
      <c r="H8" s="1058">
        <v>881024</v>
      </c>
      <c r="I8" s="1059">
        <v>32.781776061546203</v>
      </c>
      <c r="J8" s="1059">
        <v>28.724645412612386</v>
      </c>
      <c r="K8" s="853"/>
      <c r="L8" s="418"/>
      <c r="S8" s="1160"/>
      <c r="T8" s="1162"/>
      <c r="U8" s="752"/>
    </row>
    <row r="9" spans="1:25" s="420" customFormat="1" ht="17.25" customHeight="1" x14ac:dyDescent="0.2">
      <c r="A9" s="418"/>
      <c r="B9" s="572"/>
      <c r="C9" s="851" t="s">
        <v>355</v>
      </c>
      <c r="D9" s="852"/>
      <c r="E9" s="852"/>
      <c r="F9" s="1060">
        <v>1415</v>
      </c>
      <c r="G9" s="1061">
        <v>11.416814587703728</v>
      </c>
      <c r="H9" s="1062">
        <v>8093</v>
      </c>
      <c r="I9" s="1063">
        <v>13.273305779702158</v>
      </c>
      <c r="J9" s="1063">
        <v>23.113554924008366</v>
      </c>
      <c r="K9" s="853"/>
      <c r="L9" s="418"/>
      <c r="N9" s="860"/>
      <c r="O9" s="860"/>
      <c r="P9" s="860"/>
      <c r="S9" s="1159"/>
      <c r="T9" s="1161"/>
      <c r="U9" s="752"/>
    </row>
    <row r="10" spans="1:25" s="860" customFormat="1" ht="17.25" customHeight="1" x14ac:dyDescent="0.2">
      <c r="A10" s="857"/>
      <c r="B10" s="858"/>
      <c r="C10" s="851" t="s">
        <v>356</v>
      </c>
      <c r="D10" s="859"/>
      <c r="E10" s="859"/>
      <c r="F10" s="1060">
        <v>164</v>
      </c>
      <c r="G10" s="1061">
        <v>30.483271375464682</v>
      </c>
      <c r="H10" s="1062">
        <v>3300</v>
      </c>
      <c r="I10" s="1063">
        <v>38.919683924991155</v>
      </c>
      <c r="J10" s="1063">
        <v>24.583333333333247</v>
      </c>
      <c r="K10" s="573"/>
      <c r="L10" s="857"/>
      <c r="S10" s="1159"/>
      <c r="T10" s="1161"/>
      <c r="U10" s="1458"/>
    </row>
    <row r="11" spans="1:25" s="860" customFormat="1" ht="17.25" customHeight="1" x14ac:dyDescent="0.2">
      <c r="A11" s="857"/>
      <c r="B11" s="858"/>
      <c r="C11" s="851" t="s">
        <v>357</v>
      </c>
      <c r="D11" s="859"/>
      <c r="E11" s="859"/>
      <c r="F11" s="1060">
        <v>6634</v>
      </c>
      <c r="G11" s="1061">
        <v>21.226083061368143</v>
      </c>
      <c r="H11" s="1062">
        <v>198406</v>
      </c>
      <c r="I11" s="1063">
        <v>33.168388004908238</v>
      </c>
      <c r="J11" s="1063">
        <v>28.168039273005903</v>
      </c>
      <c r="K11" s="573"/>
      <c r="L11" s="857"/>
      <c r="N11" s="420"/>
      <c r="O11" s="420"/>
      <c r="P11" s="420"/>
      <c r="S11" s="1159"/>
      <c r="T11" s="1161"/>
      <c r="U11" s="1458"/>
    </row>
    <row r="12" spans="1:25" s="420" customFormat="1" ht="24" customHeight="1" x14ac:dyDescent="0.2">
      <c r="A12" s="418"/>
      <c r="B12" s="572"/>
      <c r="C12" s="861"/>
      <c r="D12" s="854" t="s">
        <v>450</v>
      </c>
      <c r="E12" s="854"/>
      <c r="F12" s="1064">
        <v>1154</v>
      </c>
      <c r="G12" s="1065">
        <v>20.79653991710218</v>
      </c>
      <c r="H12" s="1066">
        <v>32662</v>
      </c>
      <c r="I12" s="1067">
        <v>36.49263153190396</v>
      </c>
      <c r="J12" s="1067">
        <v>20.197140407813308</v>
      </c>
      <c r="K12" s="853"/>
      <c r="L12" s="418"/>
      <c r="S12" s="1159"/>
      <c r="T12" s="1161"/>
      <c r="U12" s="752"/>
    </row>
    <row r="13" spans="1:25" s="420" customFormat="1" ht="24" customHeight="1" x14ac:dyDescent="0.2">
      <c r="A13" s="418"/>
      <c r="B13" s="572"/>
      <c r="C13" s="861"/>
      <c r="D13" s="854" t="s">
        <v>451</v>
      </c>
      <c r="E13" s="854"/>
      <c r="F13" s="1064">
        <v>928</v>
      </c>
      <c r="G13" s="1065">
        <v>12.85852847443536</v>
      </c>
      <c r="H13" s="1066">
        <v>21907</v>
      </c>
      <c r="I13" s="1067">
        <v>12.930815679654344</v>
      </c>
      <c r="J13" s="1067">
        <v>25.995800429086756</v>
      </c>
      <c r="K13" s="853"/>
      <c r="L13" s="418"/>
      <c r="S13" s="1160"/>
      <c r="T13" s="1162"/>
      <c r="U13" s="752"/>
    </row>
    <row r="14" spans="1:25" s="420" customFormat="1" ht="18" customHeight="1" x14ac:dyDescent="0.2">
      <c r="A14" s="418"/>
      <c r="B14" s="572"/>
      <c r="C14" s="861"/>
      <c r="D14" s="854" t="s">
        <v>452</v>
      </c>
      <c r="E14" s="854"/>
      <c r="F14" s="1064">
        <v>315</v>
      </c>
      <c r="G14" s="1065">
        <v>21.472392638036812</v>
      </c>
      <c r="H14" s="1066">
        <v>10108</v>
      </c>
      <c r="I14" s="1067">
        <v>43.744319903059683</v>
      </c>
      <c r="J14" s="1067">
        <v>32.076177285318579</v>
      </c>
      <c r="K14" s="853"/>
      <c r="L14" s="418"/>
      <c r="S14" s="1160"/>
      <c r="T14" s="1162"/>
      <c r="U14" s="752"/>
    </row>
    <row r="15" spans="1:25" s="420" customFormat="1" ht="24" customHeight="1" x14ac:dyDescent="0.2">
      <c r="A15" s="418"/>
      <c r="B15" s="572"/>
      <c r="C15" s="861"/>
      <c r="D15" s="854" t="s">
        <v>453</v>
      </c>
      <c r="E15" s="854"/>
      <c r="F15" s="1064">
        <v>218</v>
      </c>
      <c r="G15" s="1065">
        <v>46.581196581196579</v>
      </c>
      <c r="H15" s="1066">
        <v>8257</v>
      </c>
      <c r="I15" s="1067">
        <v>61.426871001339087</v>
      </c>
      <c r="J15" s="1067">
        <v>32.409834080174384</v>
      </c>
      <c r="K15" s="853"/>
      <c r="L15" s="418"/>
      <c r="S15" s="1160"/>
      <c r="T15" s="1162"/>
      <c r="U15" s="752"/>
    </row>
    <row r="16" spans="1:25" s="420" customFormat="1" ht="17.25" customHeight="1" x14ac:dyDescent="0.2">
      <c r="A16" s="418"/>
      <c r="B16" s="572"/>
      <c r="C16" s="861"/>
      <c r="D16" s="854" t="s">
        <v>400</v>
      </c>
      <c r="E16" s="854"/>
      <c r="F16" s="1064">
        <v>59</v>
      </c>
      <c r="G16" s="1065">
        <v>65.555555555555557</v>
      </c>
      <c r="H16" s="1066">
        <v>4616</v>
      </c>
      <c r="I16" s="1067">
        <v>69.403097278604719</v>
      </c>
      <c r="J16" s="1067">
        <v>38.040727902946067</v>
      </c>
      <c r="K16" s="853"/>
      <c r="L16" s="418"/>
      <c r="S16" s="1160"/>
      <c r="T16" s="1162"/>
      <c r="U16" s="752"/>
    </row>
    <row r="17" spans="1:21" s="420" customFormat="1" ht="17.25" customHeight="1" x14ac:dyDescent="0.2">
      <c r="A17" s="418"/>
      <c r="B17" s="572"/>
      <c r="C17" s="861"/>
      <c r="D17" s="854" t="s">
        <v>401</v>
      </c>
      <c r="E17" s="854"/>
      <c r="F17" s="1064">
        <v>291</v>
      </c>
      <c r="G17" s="1065">
        <v>41.630901287553648</v>
      </c>
      <c r="H17" s="1066">
        <v>13210</v>
      </c>
      <c r="I17" s="1067">
        <v>53.518616051533442</v>
      </c>
      <c r="J17" s="1067">
        <v>26.97411052233161</v>
      </c>
      <c r="K17" s="853"/>
      <c r="L17" s="418"/>
      <c r="S17" s="1160"/>
      <c r="T17" s="1162"/>
      <c r="U17" s="752"/>
    </row>
    <row r="18" spans="1:21" s="420" customFormat="1" ht="17.25" customHeight="1" x14ac:dyDescent="0.2">
      <c r="A18" s="418"/>
      <c r="B18" s="572"/>
      <c r="C18" s="861"/>
      <c r="D18" s="854" t="s">
        <v>402</v>
      </c>
      <c r="E18" s="854"/>
      <c r="F18" s="1064">
        <v>471</v>
      </c>
      <c r="G18" s="1065">
        <v>24.685534591194969</v>
      </c>
      <c r="H18" s="1066">
        <v>11013</v>
      </c>
      <c r="I18" s="1067">
        <v>31.24166690306658</v>
      </c>
      <c r="J18" s="1067">
        <v>24.066830109870139</v>
      </c>
      <c r="K18" s="853"/>
      <c r="L18" s="418"/>
      <c r="S18" s="1160"/>
      <c r="T18" s="1162"/>
      <c r="U18" s="752"/>
    </row>
    <row r="19" spans="1:21" s="420" customFormat="1" ht="17.25" customHeight="1" x14ac:dyDescent="0.2">
      <c r="A19" s="418"/>
      <c r="B19" s="572"/>
      <c r="C19" s="861"/>
      <c r="D19" s="854" t="s">
        <v>454</v>
      </c>
      <c r="E19" s="854"/>
      <c r="F19" s="1064">
        <v>1363</v>
      </c>
      <c r="G19" s="1065">
        <v>24.369747899159663</v>
      </c>
      <c r="H19" s="1066">
        <v>26553</v>
      </c>
      <c r="I19" s="1067">
        <v>34.632390343154519</v>
      </c>
      <c r="J19" s="1067">
        <v>28.278047678228685</v>
      </c>
      <c r="K19" s="853"/>
      <c r="L19" s="418"/>
      <c r="S19" s="1159"/>
      <c r="T19" s="1161"/>
      <c r="U19" s="752"/>
    </row>
    <row r="20" spans="1:21" s="420" customFormat="1" ht="36.75" customHeight="1" x14ac:dyDescent="0.2">
      <c r="A20" s="418"/>
      <c r="B20" s="572"/>
      <c r="C20" s="861"/>
      <c r="D20" s="854" t="s">
        <v>455</v>
      </c>
      <c r="E20" s="854"/>
      <c r="F20" s="1064">
        <v>803</v>
      </c>
      <c r="G20" s="1065">
        <v>30.683989300726022</v>
      </c>
      <c r="H20" s="1066">
        <v>29893</v>
      </c>
      <c r="I20" s="1067">
        <v>45.182207040401444</v>
      </c>
      <c r="J20" s="1067">
        <v>28.998260462315535</v>
      </c>
      <c r="K20" s="853"/>
      <c r="L20" s="418"/>
      <c r="S20" s="1160"/>
      <c r="T20" s="1162"/>
      <c r="U20" s="752"/>
    </row>
    <row r="21" spans="1:21" s="420" customFormat="1" ht="23.25" customHeight="1" x14ac:dyDescent="0.2">
      <c r="A21" s="418"/>
      <c r="B21" s="572"/>
      <c r="C21" s="861"/>
      <c r="D21" s="854" t="s">
        <v>456</v>
      </c>
      <c r="E21" s="854"/>
      <c r="F21" s="1064">
        <v>188</v>
      </c>
      <c r="G21" s="1065">
        <v>41.409691629955944</v>
      </c>
      <c r="H21" s="1066">
        <v>21970</v>
      </c>
      <c r="I21" s="1067">
        <v>68.934140754918261</v>
      </c>
      <c r="J21" s="1067">
        <v>41.580109239872449</v>
      </c>
      <c r="K21" s="853"/>
      <c r="L21" s="418"/>
      <c r="S21" s="1160"/>
      <c r="T21" s="1162"/>
      <c r="U21" s="752"/>
    </row>
    <row r="22" spans="1:21" s="420" customFormat="1" ht="18" customHeight="1" x14ac:dyDescent="0.2">
      <c r="A22" s="418"/>
      <c r="B22" s="572"/>
      <c r="C22" s="861"/>
      <c r="D22" s="867" t="s">
        <v>457</v>
      </c>
      <c r="E22" s="854"/>
      <c r="F22" s="1064">
        <v>844</v>
      </c>
      <c r="G22" s="1065">
        <v>16.2557781201849</v>
      </c>
      <c r="H22" s="1066">
        <v>18217</v>
      </c>
      <c r="I22" s="1067">
        <v>29.659237068754983</v>
      </c>
      <c r="J22" s="1067">
        <v>24.126145907668956</v>
      </c>
      <c r="K22" s="853"/>
      <c r="L22" s="418"/>
      <c r="N22" s="865"/>
      <c r="O22" s="865"/>
      <c r="P22" s="865"/>
      <c r="S22" s="1160"/>
      <c r="T22" s="1162"/>
      <c r="U22" s="752"/>
    </row>
    <row r="23" spans="1:21" s="865" customFormat="1" ht="18" customHeight="1" x14ac:dyDescent="0.2">
      <c r="A23" s="862"/>
      <c r="B23" s="863"/>
      <c r="C23" s="851" t="s">
        <v>458</v>
      </c>
      <c r="D23" s="854"/>
      <c r="E23" s="854"/>
      <c r="F23" s="1068">
        <v>100</v>
      </c>
      <c r="G23" s="1069">
        <v>52.356020942408378</v>
      </c>
      <c r="H23" s="1062">
        <v>5441</v>
      </c>
      <c r="I23" s="1063">
        <v>81.500898741761532</v>
      </c>
      <c r="J23" s="1063">
        <v>31.59639772100698</v>
      </c>
      <c r="K23" s="864"/>
      <c r="L23" s="862"/>
      <c r="S23" s="1160"/>
      <c r="T23" s="1162"/>
      <c r="U23" s="1455"/>
    </row>
    <row r="24" spans="1:21" s="865" customFormat="1" ht="18" customHeight="1" x14ac:dyDescent="0.2">
      <c r="A24" s="862"/>
      <c r="B24" s="863"/>
      <c r="C24" s="851" t="s">
        <v>358</v>
      </c>
      <c r="D24" s="854"/>
      <c r="E24" s="854"/>
      <c r="F24" s="1068">
        <v>282</v>
      </c>
      <c r="G24" s="1069">
        <v>47.959183673469383</v>
      </c>
      <c r="H24" s="1062">
        <v>11510</v>
      </c>
      <c r="I24" s="1063">
        <v>54.42337699181995</v>
      </c>
      <c r="J24" s="1063">
        <v>26.54526498696794</v>
      </c>
      <c r="K24" s="864"/>
      <c r="L24" s="862"/>
      <c r="S24" s="1160"/>
      <c r="T24" s="1162"/>
      <c r="U24" s="1455"/>
    </row>
    <row r="25" spans="1:21" s="865" customFormat="1" ht="18" customHeight="1" x14ac:dyDescent="0.2">
      <c r="A25" s="862"/>
      <c r="B25" s="863"/>
      <c r="C25" s="851" t="s">
        <v>359</v>
      </c>
      <c r="D25" s="854"/>
      <c r="E25" s="854"/>
      <c r="F25" s="1068">
        <v>3783</v>
      </c>
      <c r="G25" s="1069">
        <v>15.18362432269717</v>
      </c>
      <c r="H25" s="1062">
        <v>44246</v>
      </c>
      <c r="I25" s="1063">
        <v>22.479639480355846</v>
      </c>
      <c r="J25" s="1063">
        <v>24.274216878361358</v>
      </c>
      <c r="K25" s="864"/>
      <c r="L25" s="862"/>
      <c r="S25" s="1160"/>
      <c r="T25" s="1162"/>
      <c r="U25" s="1455"/>
    </row>
    <row r="26" spans="1:21" s="865" customFormat="1" ht="18" customHeight="1" x14ac:dyDescent="0.2">
      <c r="A26" s="862"/>
      <c r="B26" s="863"/>
      <c r="C26" s="868" t="s">
        <v>360</v>
      </c>
      <c r="D26" s="867"/>
      <c r="E26" s="867"/>
      <c r="F26" s="1068">
        <v>11492</v>
      </c>
      <c r="G26" s="1069">
        <v>17.153518919322337</v>
      </c>
      <c r="H26" s="1062">
        <v>184933</v>
      </c>
      <c r="I26" s="1063">
        <v>35.554124330715474</v>
      </c>
      <c r="J26" s="1063">
        <v>30.780839547295233</v>
      </c>
      <c r="K26" s="864"/>
      <c r="L26" s="862"/>
      <c r="S26" s="1160"/>
      <c r="T26" s="1162"/>
      <c r="U26" s="1455"/>
    </row>
    <row r="27" spans="1:21" s="865" customFormat="1" ht="22.5" customHeight="1" x14ac:dyDescent="0.2">
      <c r="A27" s="862"/>
      <c r="B27" s="863"/>
      <c r="C27" s="866"/>
      <c r="D27" s="867" t="s">
        <v>459</v>
      </c>
      <c r="E27" s="867"/>
      <c r="F27" s="1070">
        <v>1932</v>
      </c>
      <c r="G27" s="1071">
        <v>17.463617463617464</v>
      </c>
      <c r="H27" s="1066">
        <v>15893</v>
      </c>
      <c r="I27" s="1067">
        <v>24.055154459731494</v>
      </c>
      <c r="J27" s="1067">
        <v>26.655823318441936</v>
      </c>
      <c r="K27" s="864"/>
      <c r="L27" s="862"/>
      <c r="S27" s="1159"/>
      <c r="T27" s="1161"/>
      <c r="U27" s="1455"/>
    </row>
    <row r="28" spans="1:21" s="865" customFormat="1" ht="17.25" customHeight="1" x14ac:dyDescent="0.2">
      <c r="A28" s="862"/>
      <c r="B28" s="863"/>
      <c r="C28" s="866"/>
      <c r="D28" s="867" t="s">
        <v>460</v>
      </c>
      <c r="E28" s="867"/>
      <c r="F28" s="1070">
        <v>3909</v>
      </c>
      <c r="G28" s="1071">
        <v>20.720911741319906</v>
      </c>
      <c r="H28" s="1066">
        <v>46035</v>
      </c>
      <c r="I28" s="1067">
        <v>28.231246627091206</v>
      </c>
      <c r="J28" s="1067">
        <v>25.448941023134406</v>
      </c>
      <c r="K28" s="864"/>
      <c r="L28" s="862"/>
      <c r="S28" s="1160"/>
      <c r="T28" s="1162"/>
      <c r="U28" s="1455"/>
    </row>
    <row r="29" spans="1:21" s="865" customFormat="1" ht="17.25" customHeight="1" x14ac:dyDescent="0.2">
      <c r="A29" s="862"/>
      <c r="B29" s="863"/>
      <c r="C29" s="866"/>
      <c r="D29" s="867" t="s">
        <v>461</v>
      </c>
      <c r="E29" s="867"/>
      <c r="F29" s="1070">
        <v>5651</v>
      </c>
      <c r="G29" s="1071">
        <v>15.24536649850271</v>
      </c>
      <c r="H29" s="1066">
        <v>123005</v>
      </c>
      <c r="I29" s="1067">
        <v>42.268016439184635</v>
      </c>
      <c r="J29" s="1067">
        <v>33.30929637006593</v>
      </c>
      <c r="K29" s="864"/>
      <c r="L29" s="862"/>
      <c r="S29" s="1160"/>
      <c r="T29" s="1162"/>
      <c r="U29" s="1455"/>
    </row>
    <row r="30" spans="1:21" s="865" customFormat="1" ht="17.25" customHeight="1" x14ac:dyDescent="0.2">
      <c r="A30" s="862"/>
      <c r="B30" s="863"/>
      <c r="C30" s="868" t="s">
        <v>361</v>
      </c>
      <c r="D30" s="869"/>
      <c r="E30" s="869"/>
      <c r="F30" s="1068">
        <v>1856</v>
      </c>
      <c r="G30" s="1069">
        <v>20.751341681574239</v>
      </c>
      <c r="H30" s="1062">
        <v>59926</v>
      </c>
      <c r="I30" s="1063">
        <v>44.786069279922273</v>
      </c>
      <c r="J30" s="1063">
        <v>33.255431699095389</v>
      </c>
      <c r="K30" s="864"/>
      <c r="L30" s="862"/>
      <c r="S30" s="1160"/>
      <c r="T30" s="1162"/>
      <c r="U30" s="1455"/>
    </row>
    <row r="31" spans="1:21" s="865" customFormat="1" ht="17.25" customHeight="1" x14ac:dyDescent="0.2">
      <c r="A31" s="862"/>
      <c r="B31" s="863"/>
      <c r="C31" s="868" t="s">
        <v>362</v>
      </c>
      <c r="D31" s="855"/>
      <c r="E31" s="855"/>
      <c r="F31" s="1068">
        <v>3343</v>
      </c>
      <c r="G31" s="1069">
        <v>11.150767178118747</v>
      </c>
      <c r="H31" s="1062">
        <v>45847</v>
      </c>
      <c r="I31" s="1063">
        <v>22.708226017355472</v>
      </c>
      <c r="J31" s="1063">
        <v>27.164372805199875</v>
      </c>
      <c r="K31" s="864"/>
      <c r="L31" s="862"/>
      <c r="S31" s="1160"/>
      <c r="T31" s="1162"/>
      <c r="U31" s="1455"/>
    </row>
    <row r="32" spans="1:21" s="865" customFormat="1" ht="17.25" customHeight="1" x14ac:dyDescent="0.2">
      <c r="A32" s="862"/>
      <c r="B32" s="863"/>
      <c r="C32" s="868" t="s">
        <v>462</v>
      </c>
      <c r="D32" s="855"/>
      <c r="E32" s="855"/>
      <c r="F32" s="1068">
        <v>1018</v>
      </c>
      <c r="G32" s="1069">
        <v>25.399201596806385</v>
      </c>
      <c r="H32" s="1062">
        <v>29639</v>
      </c>
      <c r="I32" s="1063">
        <v>41.03192402469751</v>
      </c>
      <c r="J32" s="1063">
        <v>31.333681973076153</v>
      </c>
      <c r="K32" s="864"/>
      <c r="L32" s="862"/>
      <c r="S32" s="1160"/>
      <c r="T32" s="1162"/>
      <c r="U32" s="1455"/>
    </row>
    <row r="33" spans="1:31" s="865" customFormat="1" ht="17.25" customHeight="1" x14ac:dyDescent="0.2">
      <c r="A33" s="862"/>
      <c r="B33" s="863"/>
      <c r="C33" s="868" t="s">
        <v>363</v>
      </c>
      <c r="D33" s="870"/>
      <c r="E33" s="870"/>
      <c r="F33" s="1068">
        <v>986</v>
      </c>
      <c r="G33" s="1069">
        <v>31.816715069377217</v>
      </c>
      <c r="H33" s="1062">
        <v>59588</v>
      </c>
      <c r="I33" s="1063">
        <v>75.146287328490715</v>
      </c>
      <c r="J33" s="1063">
        <v>29.250738403705267</v>
      </c>
      <c r="K33" s="864"/>
      <c r="L33" s="862">
        <v>607</v>
      </c>
      <c r="S33" s="1160"/>
      <c r="T33" s="1162"/>
      <c r="U33" s="1455"/>
    </row>
    <row r="34" spans="1:31" s="865" customFormat="1" ht="17.25" customHeight="1" x14ac:dyDescent="0.2">
      <c r="A34" s="862"/>
      <c r="B34" s="863"/>
      <c r="C34" s="868" t="s">
        <v>364</v>
      </c>
      <c r="D34" s="871"/>
      <c r="E34" s="871"/>
      <c r="F34" s="1068">
        <v>705</v>
      </c>
      <c r="G34" s="1069">
        <v>12.591534202536167</v>
      </c>
      <c r="H34" s="1062">
        <v>3063</v>
      </c>
      <c r="I34" s="1063">
        <v>14.874708624708624</v>
      </c>
      <c r="J34" s="1063">
        <v>26.413320274240935</v>
      </c>
      <c r="K34" s="864"/>
      <c r="L34" s="862"/>
      <c r="S34" s="1160"/>
      <c r="T34" s="1162"/>
      <c r="U34" s="1455"/>
    </row>
    <row r="35" spans="1:31" s="865" customFormat="1" ht="17.25" customHeight="1" x14ac:dyDescent="0.2">
      <c r="A35" s="862"/>
      <c r="B35" s="863"/>
      <c r="C35" s="851" t="s">
        <v>463</v>
      </c>
      <c r="D35" s="872"/>
      <c r="E35" s="872"/>
      <c r="F35" s="1068">
        <v>5355</v>
      </c>
      <c r="G35" s="1069">
        <v>28.351334180432019</v>
      </c>
      <c r="H35" s="1062">
        <v>43173</v>
      </c>
      <c r="I35" s="1063">
        <v>35.368860852824312</v>
      </c>
      <c r="J35" s="1063">
        <v>32.199939777175665</v>
      </c>
      <c r="K35" s="864"/>
      <c r="L35" s="862"/>
      <c r="S35" s="1160"/>
      <c r="T35" s="1162"/>
      <c r="U35" s="1455"/>
    </row>
    <row r="36" spans="1:31" s="865" customFormat="1" ht="17.25" customHeight="1" x14ac:dyDescent="0.2">
      <c r="A36" s="862"/>
      <c r="B36" s="863"/>
      <c r="C36" s="851" t="s">
        <v>464</v>
      </c>
      <c r="D36" s="856"/>
      <c r="E36" s="856"/>
      <c r="F36" s="1068">
        <v>1416</v>
      </c>
      <c r="G36" s="1069">
        <v>21.223021582733814</v>
      </c>
      <c r="H36" s="1062">
        <v>67427</v>
      </c>
      <c r="I36" s="1063">
        <v>26.836510103442375</v>
      </c>
      <c r="J36" s="1063">
        <v>29.070283417622026</v>
      </c>
      <c r="K36" s="864"/>
      <c r="L36" s="862"/>
      <c r="N36" s="1072"/>
      <c r="O36" s="1072"/>
      <c r="P36" s="1072"/>
      <c r="S36" s="1160"/>
      <c r="T36" s="1162"/>
      <c r="U36" s="1455"/>
    </row>
    <row r="37" spans="1:31" s="865" customFormat="1" ht="17.25" customHeight="1" x14ac:dyDescent="0.2">
      <c r="A37" s="862"/>
      <c r="B37" s="863"/>
      <c r="C37" s="851" t="s">
        <v>465</v>
      </c>
      <c r="D37" s="411"/>
      <c r="E37" s="856"/>
      <c r="F37" s="1068">
        <v>175</v>
      </c>
      <c r="G37" s="1069">
        <v>29.36241610738255</v>
      </c>
      <c r="H37" s="1062">
        <v>2812</v>
      </c>
      <c r="I37" s="1063">
        <v>26.202012672381663</v>
      </c>
      <c r="J37" s="1063">
        <v>50.698790896159338</v>
      </c>
      <c r="K37" s="864"/>
      <c r="L37" s="862"/>
      <c r="M37" s="1072"/>
      <c r="N37" s="1072"/>
      <c r="O37" s="1072"/>
      <c r="P37" s="1072"/>
      <c r="Q37" s="1072"/>
      <c r="R37" s="1072"/>
      <c r="S37" s="1160"/>
      <c r="T37" s="1162"/>
      <c r="U37" s="1455"/>
      <c r="V37" s="1072"/>
      <c r="W37" s="1072"/>
      <c r="X37" s="1072"/>
      <c r="Y37" s="1072"/>
      <c r="Z37" s="1072"/>
      <c r="AA37" s="1072"/>
      <c r="AB37" s="1072"/>
      <c r="AC37" s="1072"/>
      <c r="AD37" s="1072"/>
      <c r="AE37" s="1072"/>
    </row>
    <row r="38" spans="1:31" s="865" customFormat="1" ht="17.25" customHeight="1" x14ac:dyDescent="0.2">
      <c r="A38" s="862"/>
      <c r="B38" s="863"/>
      <c r="C38" s="868" t="s">
        <v>365</v>
      </c>
      <c r="D38" s="854"/>
      <c r="E38" s="854"/>
      <c r="F38" s="1068">
        <v>912</v>
      </c>
      <c r="G38" s="1069">
        <v>26.327944572748269</v>
      </c>
      <c r="H38" s="1062">
        <v>15326</v>
      </c>
      <c r="I38" s="1063">
        <v>28.541100227196541</v>
      </c>
      <c r="J38" s="1063">
        <v>23.708795510896273</v>
      </c>
      <c r="K38" s="864"/>
      <c r="L38" s="862"/>
      <c r="M38" s="1072"/>
      <c r="N38" s="1072"/>
      <c r="O38" s="1072"/>
      <c r="P38" s="1072"/>
      <c r="Q38" s="1072"/>
      <c r="R38" s="1072"/>
      <c r="S38" s="1160"/>
      <c r="T38" s="1162"/>
      <c r="U38" s="1455"/>
      <c r="V38" s="1072"/>
      <c r="W38" s="1072"/>
      <c r="X38" s="1072"/>
      <c r="Y38" s="1072"/>
      <c r="Z38" s="1072"/>
      <c r="AA38" s="1072"/>
      <c r="AB38" s="1072"/>
      <c r="AC38" s="1072"/>
      <c r="AD38" s="1072"/>
      <c r="AE38" s="1072"/>
    </row>
    <row r="39" spans="1:31" s="865" customFormat="1" ht="17.25" customHeight="1" x14ac:dyDescent="0.2">
      <c r="A39" s="862"/>
      <c r="B39" s="863"/>
      <c r="C39" s="868" t="s">
        <v>366</v>
      </c>
      <c r="D39" s="854"/>
      <c r="E39" s="854"/>
      <c r="F39" s="1068">
        <v>3358</v>
      </c>
      <c r="G39" s="1069">
        <v>24.130497269330267</v>
      </c>
      <c r="H39" s="1062">
        <v>78515</v>
      </c>
      <c r="I39" s="1063">
        <v>32.825643426927769</v>
      </c>
      <c r="J39" s="1063">
        <v>23.710195504043696</v>
      </c>
      <c r="K39" s="864"/>
      <c r="L39" s="862"/>
      <c r="M39" s="1072"/>
      <c r="N39" s="1072"/>
      <c r="O39" s="1072"/>
      <c r="P39" s="1072"/>
      <c r="Q39" s="1072"/>
      <c r="R39" s="1072"/>
      <c r="S39" s="1160"/>
      <c r="T39" s="1162"/>
      <c r="U39" s="1455"/>
      <c r="V39" s="1072"/>
      <c r="W39" s="1072"/>
      <c r="X39" s="1072"/>
      <c r="Y39" s="1072"/>
      <c r="Z39" s="1072"/>
      <c r="AA39" s="1072"/>
      <c r="AB39" s="1072"/>
      <c r="AC39" s="1072"/>
      <c r="AD39" s="1072"/>
      <c r="AE39" s="1072"/>
    </row>
    <row r="40" spans="1:31" s="865" customFormat="1" ht="17.25" customHeight="1" x14ac:dyDescent="0.2">
      <c r="A40" s="862"/>
      <c r="B40" s="863"/>
      <c r="C40" s="868" t="s">
        <v>466</v>
      </c>
      <c r="D40" s="852"/>
      <c r="E40" s="852"/>
      <c r="F40" s="1068">
        <v>402</v>
      </c>
      <c r="G40" s="1069">
        <v>14.602252088630586</v>
      </c>
      <c r="H40" s="1062">
        <v>4912</v>
      </c>
      <c r="I40" s="1063">
        <v>22.494962447334675</v>
      </c>
      <c r="J40" s="1063">
        <v>21.812092833876253</v>
      </c>
      <c r="K40" s="864"/>
      <c r="L40" s="862"/>
      <c r="M40" s="1072"/>
      <c r="N40" s="1072"/>
      <c r="O40" s="1072"/>
      <c r="P40" s="1072"/>
      <c r="Q40" s="1072"/>
      <c r="R40" s="1072"/>
      <c r="S40" s="1160"/>
      <c r="T40" s="1162"/>
      <c r="U40" s="1455"/>
      <c r="V40" s="1072"/>
      <c r="W40" s="1072"/>
      <c r="X40" s="1072"/>
      <c r="Y40" s="1072"/>
      <c r="Z40" s="1072"/>
      <c r="AA40" s="1072"/>
      <c r="AB40" s="1072"/>
      <c r="AC40" s="1072"/>
      <c r="AD40" s="1072"/>
      <c r="AE40" s="1072"/>
    </row>
    <row r="41" spans="1:31" s="865" customFormat="1" ht="17.25" customHeight="1" x14ac:dyDescent="0.2">
      <c r="A41" s="862"/>
      <c r="B41" s="863"/>
      <c r="C41" s="868" t="s">
        <v>367</v>
      </c>
      <c r="D41" s="852"/>
      <c r="E41" s="852"/>
      <c r="F41" s="1068">
        <v>1920</v>
      </c>
      <c r="G41" s="1069">
        <v>15.253833320092159</v>
      </c>
      <c r="H41" s="1062">
        <v>14859</v>
      </c>
      <c r="I41" s="1063">
        <v>21.713525835866264</v>
      </c>
      <c r="J41" s="1063">
        <v>26.275725149740893</v>
      </c>
      <c r="K41" s="864"/>
      <c r="L41" s="862"/>
      <c r="M41" s="1072"/>
      <c r="N41" s="1074"/>
      <c r="O41" s="1074"/>
      <c r="P41" s="1074"/>
      <c r="Q41" s="1072"/>
      <c r="R41" s="1072"/>
      <c r="S41" s="1160"/>
      <c r="T41" s="1162"/>
      <c r="U41" s="1455"/>
      <c r="V41" s="1072"/>
      <c r="W41" s="1072"/>
      <c r="X41" s="1072"/>
      <c r="Y41" s="1072"/>
      <c r="Z41" s="1072"/>
      <c r="AA41" s="1072"/>
      <c r="AB41" s="1072"/>
      <c r="AC41" s="1072"/>
      <c r="AD41" s="1072"/>
      <c r="AE41" s="1072"/>
    </row>
    <row r="42" spans="1:31" s="586" customFormat="1" ht="17.25" customHeight="1" x14ac:dyDescent="0.2">
      <c r="A42" s="862"/>
      <c r="B42" s="863"/>
      <c r="C42" s="868" t="s">
        <v>403</v>
      </c>
      <c r="D42" s="852"/>
      <c r="E42" s="852"/>
      <c r="F42" s="1073">
        <v>1</v>
      </c>
      <c r="G42" s="1069">
        <v>7.6923076923076925</v>
      </c>
      <c r="H42" s="1062">
        <v>8</v>
      </c>
      <c r="I42" s="1063">
        <v>8.791208791208792</v>
      </c>
      <c r="J42" s="1063">
        <v>8.625</v>
      </c>
      <c r="K42" s="864"/>
      <c r="L42" s="862"/>
      <c r="M42" s="1074"/>
      <c r="N42" s="590"/>
      <c r="O42" s="590"/>
      <c r="P42" s="590"/>
      <c r="Q42" s="1074"/>
      <c r="R42" s="1074"/>
      <c r="S42" s="1160"/>
      <c r="T42" s="1162"/>
      <c r="U42" s="1456"/>
      <c r="V42" s="1074"/>
      <c r="W42" s="1074"/>
      <c r="X42" s="1074"/>
      <c r="Y42" s="1074"/>
      <c r="Z42" s="1074"/>
      <c r="AA42" s="1074"/>
      <c r="AB42" s="1074"/>
      <c r="AC42" s="1074"/>
      <c r="AD42" s="1074"/>
      <c r="AE42" s="1074"/>
    </row>
    <row r="43" spans="1:31" ht="39" customHeight="1" x14ac:dyDescent="0.2">
      <c r="A43" s="406"/>
      <c r="B43" s="469"/>
      <c r="C43" s="1608" t="s">
        <v>467</v>
      </c>
      <c r="D43" s="1608"/>
      <c r="E43" s="1608"/>
      <c r="F43" s="1608"/>
      <c r="G43" s="1608"/>
      <c r="H43" s="1608"/>
      <c r="I43" s="1608"/>
      <c r="J43" s="1608"/>
      <c r="K43" s="1608"/>
      <c r="L43" s="152"/>
      <c r="M43" s="153"/>
      <c r="N43" s="153"/>
      <c r="O43" s="153"/>
      <c r="P43" s="153"/>
      <c r="Q43" s="153"/>
      <c r="R43" s="153"/>
      <c r="S43" s="1078"/>
      <c r="V43" s="433"/>
      <c r="W43" s="1079"/>
      <c r="X43" s="433"/>
      <c r="Y43" s="433"/>
      <c r="Z43" s="433"/>
      <c r="AA43" s="433"/>
      <c r="AB43" s="433"/>
      <c r="AC43" s="433"/>
      <c r="AD43" s="433"/>
      <c r="AE43" s="433"/>
    </row>
    <row r="44" spans="1:31" s="437" customFormat="1" ht="13.5" customHeight="1" x14ac:dyDescent="0.2">
      <c r="A44" s="584"/>
      <c r="B44" s="585"/>
      <c r="C44" s="595" t="s">
        <v>477</v>
      </c>
      <c r="D44" s="596"/>
      <c r="E44" s="596"/>
      <c r="F44" s="1075"/>
      <c r="G44" s="1075"/>
      <c r="H44" s="1075"/>
      <c r="I44" s="1075"/>
      <c r="J44" s="1076"/>
      <c r="K44" s="1077"/>
      <c r="L44" s="584"/>
      <c r="M44" s="590"/>
      <c r="Q44" s="590"/>
      <c r="R44" s="590"/>
      <c r="S44" s="591"/>
      <c r="T44" s="591"/>
      <c r="U44" s="591"/>
      <c r="V44" s="590"/>
      <c r="W44" s="590"/>
      <c r="X44" s="590"/>
      <c r="Y44" s="590"/>
      <c r="Z44" s="590"/>
      <c r="AA44" s="590"/>
      <c r="AB44" s="590"/>
      <c r="AC44" s="590"/>
      <c r="AD44" s="590"/>
      <c r="AE44" s="590"/>
    </row>
    <row r="45" spans="1:31" s="437" customFormat="1" ht="13.5" customHeight="1" x14ac:dyDescent="0.2">
      <c r="A45" s="434"/>
      <c r="B45" s="589">
        <v>12</v>
      </c>
      <c r="C45" s="1618">
        <v>42887</v>
      </c>
      <c r="D45" s="1618"/>
      <c r="E45" s="1046"/>
      <c r="F45" s="152"/>
      <c r="G45" s="152"/>
      <c r="H45" s="152"/>
      <c r="I45" s="152"/>
      <c r="J45" s="152"/>
      <c r="K45" s="588"/>
      <c r="L45" s="434"/>
      <c r="M45" s="590"/>
      <c r="N45" s="590"/>
      <c r="O45" s="590"/>
      <c r="P45" s="590"/>
      <c r="Q45" s="590"/>
      <c r="R45" s="590"/>
      <c r="S45" s="591"/>
      <c r="T45" s="591"/>
      <c r="U45" s="591"/>
      <c r="V45" s="590"/>
      <c r="W45" s="590"/>
      <c r="X45" s="590"/>
      <c r="Y45" s="590"/>
      <c r="Z45" s="590"/>
      <c r="AA45" s="590"/>
      <c r="AB45" s="590"/>
      <c r="AC45" s="590"/>
      <c r="AD45" s="590"/>
      <c r="AE45" s="590"/>
    </row>
    <row r="46" spans="1:31" x14ac:dyDescent="0.2">
      <c r="A46" s="590"/>
      <c r="B46" s="591"/>
      <c r="C46" s="592"/>
      <c r="D46" s="153"/>
      <c r="E46" s="153"/>
      <c r="F46" s="153"/>
      <c r="G46" s="153"/>
      <c r="H46" s="153"/>
      <c r="I46" s="153"/>
      <c r="J46" s="153"/>
      <c r="K46" s="593"/>
      <c r="L46" s="590"/>
      <c r="M46" s="1080"/>
      <c r="N46" s="433"/>
      <c r="O46" s="433"/>
      <c r="P46" s="433"/>
      <c r="Q46" s="433"/>
      <c r="R46" s="433"/>
      <c r="V46" s="433"/>
      <c r="W46" s="433"/>
      <c r="X46" s="433"/>
      <c r="Y46" s="433"/>
      <c r="Z46" s="433"/>
      <c r="AA46" s="433"/>
      <c r="AB46" s="433"/>
      <c r="AC46" s="433"/>
      <c r="AD46" s="433"/>
      <c r="AE46" s="433"/>
    </row>
    <row r="47" spans="1:31" x14ac:dyDescent="0.2">
      <c r="A47" s="433"/>
      <c r="B47" s="433"/>
      <c r="C47" s="433"/>
      <c r="D47" s="433"/>
      <c r="E47" s="433"/>
      <c r="F47" s="1081"/>
      <c r="G47" s="1081"/>
      <c r="H47" s="1081"/>
      <c r="I47" s="1081"/>
      <c r="J47" s="1082"/>
      <c r="K47" s="1080"/>
      <c r="L47" s="1083"/>
      <c r="M47" s="1080"/>
      <c r="N47" s="433"/>
      <c r="O47" s="433"/>
      <c r="P47" s="433"/>
      <c r="Q47" s="433"/>
      <c r="R47" s="433"/>
      <c r="V47" s="433"/>
      <c r="W47" s="433"/>
      <c r="X47" s="433"/>
      <c r="Y47" s="433"/>
      <c r="Z47" s="433"/>
      <c r="AA47" s="433"/>
      <c r="AB47" s="433"/>
      <c r="AC47" s="433"/>
      <c r="AD47" s="433"/>
      <c r="AE47" s="433"/>
    </row>
    <row r="48" spans="1:31" x14ac:dyDescent="0.2">
      <c r="J48" s="1080"/>
      <c r="K48" s="1080"/>
      <c r="L48" s="1080"/>
      <c r="M48" s="1080"/>
      <c r="N48" s="1084"/>
      <c r="O48" s="433"/>
      <c r="P48" s="433"/>
      <c r="Q48" s="433"/>
      <c r="R48" s="433"/>
      <c r="V48" s="433"/>
      <c r="W48" s="433"/>
      <c r="X48" s="433"/>
      <c r="Y48" s="433"/>
      <c r="Z48" s="433"/>
      <c r="AA48" s="433"/>
      <c r="AB48" s="433"/>
      <c r="AC48" s="433"/>
      <c r="AD48" s="433"/>
      <c r="AE48" s="433"/>
    </row>
    <row r="49" spans="7:31" x14ac:dyDescent="0.2">
      <c r="J49" s="1080"/>
      <c r="K49" s="1080"/>
      <c r="L49" s="1080"/>
      <c r="M49" s="1080"/>
      <c r="N49" s="433"/>
      <c r="O49" s="433"/>
      <c r="P49" s="433"/>
      <c r="Q49" s="433"/>
      <c r="R49" s="433"/>
      <c r="V49" s="433"/>
      <c r="W49" s="433"/>
      <c r="X49" s="433"/>
      <c r="Y49" s="433"/>
      <c r="Z49" s="433"/>
      <c r="AA49" s="433"/>
      <c r="AB49" s="433"/>
      <c r="AC49" s="433"/>
      <c r="AD49" s="433"/>
      <c r="AE49" s="433"/>
    </row>
    <row r="50" spans="7:31" x14ac:dyDescent="0.2">
      <c r="J50" s="1080"/>
      <c r="K50" s="1080"/>
      <c r="L50" s="1080"/>
      <c r="M50" s="1080"/>
      <c r="N50" s="433"/>
      <c r="O50" s="433"/>
      <c r="P50" s="433"/>
      <c r="Q50" s="433"/>
      <c r="R50" s="433"/>
      <c r="V50" s="433"/>
      <c r="W50" s="433"/>
      <c r="X50" s="433"/>
      <c r="Y50" s="433"/>
      <c r="Z50" s="433"/>
      <c r="AA50" s="433"/>
      <c r="AB50" s="433"/>
      <c r="AC50" s="433"/>
      <c r="AD50" s="433"/>
      <c r="AE50" s="433"/>
    </row>
    <row r="51" spans="7:31" x14ac:dyDescent="0.2">
      <c r="J51" s="1080"/>
      <c r="K51" s="1080"/>
      <c r="L51" s="1080"/>
      <c r="M51" s="1080"/>
      <c r="N51" s="433"/>
      <c r="O51" s="433"/>
      <c r="P51" s="433"/>
      <c r="Q51" s="433"/>
      <c r="R51" s="433"/>
      <c r="V51" s="433"/>
      <c r="W51" s="433"/>
      <c r="X51" s="433"/>
      <c r="Y51" s="433"/>
      <c r="Z51" s="433"/>
      <c r="AA51" s="433"/>
      <c r="AB51" s="433"/>
      <c r="AC51" s="433"/>
      <c r="AD51" s="433"/>
      <c r="AE51" s="433"/>
    </row>
    <row r="52" spans="7:31" x14ac:dyDescent="0.2">
      <c r="J52" s="1080"/>
      <c r="K52" s="1080"/>
      <c r="L52" s="1080"/>
      <c r="M52" s="1080"/>
    </row>
    <row r="53" spans="7:31" x14ac:dyDescent="0.2">
      <c r="J53" s="1080"/>
      <c r="K53" s="1080"/>
      <c r="L53" s="1080"/>
      <c r="M53" s="1080"/>
    </row>
    <row r="54" spans="7:31" x14ac:dyDescent="0.2">
      <c r="J54" s="1085"/>
      <c r="K54" s="1080"/>
      <c r="L54" s="1080"/>
      <c r="M54" s="1080"/>
    </row>
    <row r="55" spans="7:31" x14ac:dyDescent="0.2">
      <c r="J55" s="1080"/>
      <c r="K55" s="1080"/>
      <c r="L55" s="1080"/>
      <c r="M55" s="1080"/>
    </row>
    <row r="56" spans="7:31" x14ac:dyDescent="0.2">
      <c r="J56" s="1080"/>
      <c r="K56" s="1080"/>
      <c r="L56" s="1080"/>
      <c r="M56" s="1080"/>
    </row>
    <row r="57" spans="7:31" x14ac:dyDescent="0.2">
      <c r="J57" s="1080"/>
      <c r="K57" s="1080"/>
      <c r="L57" s="1080"/>
      <c r="M57" s="1080"/>
    </row>
    <row r="58" spans="7:31" x14ac:dyDescent="0.2">
      <c r="J58" s="1080"/>
      <c r="K58" s="1080"/>
      <c r="L58" s="1080"/>
    </row>
    <row r="64" spans="7:31" x14ac:dyDescent="0.2">
      <c r="G64" s="416"/>
    </row>
  </sheetData>
  <mergeCells count="12">
    <mergeCell ref="C1:D1"/>
    <mergeCell ref="J2:J3"/>
    <mergeCell ref="C4:J4"/>
    <mergeCell ref="C6:D7"/>
    <mergeCell ref="F6:G6"/>
    <mergeCell ref="H6:I6"/>
    <mergeCell ref="J6:J7"/>
    <mergeCell ref="S5:S6"/>
    <mergeCell ref="W7:Y7"/>
    <mergeCell ref="C8:D8"/>
    <mergeCell ref="C43:K43"/>
    <mergeCell ref="C45: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S83"/>
  <sheetViews>
    <sheetView workbookViewId="0"/>
  </sheetViews>
  <sheetFormatPr defaultRowHeight="12.75" x14ac:dyDescent="0.2"/>
  <cols>
    <col min="1" max="1" width="1" style="174" customWidth="1"/>
    <col min="2" max="2" width="2.42578125" style="174" customWidth="1"/>
    <col min="3" max="3" width="2" style="174" customWidth="1"/>
    <col min="4" max="4" width="10.85546875" style="174" customWidth="1"/>
    <col min="5" max="5" width="8.140625" style="174" customWidth="1"/>
    <col min="6" max="6" width="8.28515625" style="174" customWidth="1"/>
    <col min="7" max="9" width="8.5703125" style="174" customWidth="1"/>
    <col min="10" max="10" width="8.140625" style="174" customWidth="1"/>
    <col min="11" max="11" width="8.28515625" style="174" customWidth="1"/>
    <col min="12" max="14" width="8.5703125" style="174" customWidth="1"/>
    <col min="15" max="15" width="2.5703125" style="174" customWidth="1"/>
    <col min="16" max="16" width="1" style="174" customWidth="1"/>
    <col min="17" max="16384" width="9.140625" style="174"/>
  </cols>
  <sheetData>
    <row r="1" spans="1:19" x14ac:dyDescent="0.2">
      <c r="A1" s="173"/>
      <c r="B1" s="1634" t="s">
        <v>385</v>
      </c>
      <c r="C1" s="1634"/>
      <c r="D1" s="1634"/>
      <c r="E1" s="1634"/>
      <c r="F1" s="1634"/>
      <c r="G1" s="234"/>
      <c r="H1" s="234"/>
      <c r="I1" s="234"/>
      <c r="J1" s="234"/>
      <c r="K1" s="234"/>
      <c r="L1" s="234"/>
      <c r="M1" s="234"/>
      <c r="N1" s="234"/>
      <c r="O1" s="234"/>
      <c r="P1" s="1163"/>
      <c r="Q1" s="1459"/>
      <c r="R1" s="1459"/>
      <c r="S1" s="1459"/>
    </row>
    <row r="2" spans="1:19" ht="6" customHeight="1" x14ac:dyDescent="0.2">
      <c r="A2" s="173"/>
      <c r="B2" s="171"/>
      <c r="C2" s="171"/>
      <c r="D2" s="171"/>
      <c r="E2" s="171"/>
      <c r="F2" s="171"/>
      <c r="G2" s="171"/>
      <c r="H2" s="171"/>
      <c r="I2" s="171"/>
      <c r="J2" s="171"/>
      <c r="K2" s="171"/>
      <c r="L2" s="171"/>
      <c r="M2" s="171"/>
      <c r="N2" s="171"/>
      <c r="O2" s="235"/>
      <c r="P2" s="1163"/>
      <c r="Q2" s="1459"/>
      <c r="R2" s="1459"/>
      <c r="S2" s="1459"/>
    </row>
    <row r="3" spans="1:19" ht="13.5" thickBot="1" x14ac:dyDescent="0.25">
      <c r="A3" s="173"/>
      <c r="B3" s="175"/>
      <c r="C3" s="175"/>
      <c r="D3" s="175"/>
      <c r="E3" s="175"/>
      <c r="F3" s="175"/>
      <c r="G3" s="175"/>
      <c r="H3" s="175"/>
      <c r="I3" s="175"/>
      <c r="J3" s="175"/>
      <c r="K3" s="175"/>
      <c r="L3" s="175"/>
      <c r="M3" s="175"/>
      <c r="N3" s="1164" t="s">
        <v>70</v>
      </c>
      <c r="O3" s="236"/>
      <c r="P3" s="1163"/>
      <c r="Q3" s="1461"/>
      <c r="R3" s="1461"/>
      <c r="S3" s="1461"/>
    </row>
    <row r="4" spans="1:19" s="1168" customFormat="1" ht="13.5" thickBot="1" x14ac:dyDescent="0.25">
      <c r="A4" s="1165"/>
      <c r="B4" s="1166"/>
      <c r="C4" s="1094" t="s">
        <v>505</v>
      </c>
      <c r="D4" s="1095"/>
      <c r="E4" s="1095"/>
      <c r="F4" s="1095"/>
      <c r="G4" s="1095"/>
      <c r="H4" s="1095"/>
      <c r="I4" s="1095"/>
      <c r="J4" s="1095"/>
      <c r="K4" s="1095"/>
      <c r="L4" s="1095"/>
      <c r="M4" s="1095"/>
      <c r="N4" s="395"/>
      <c r="O4" s="236"/>
      <c r="P4" s="1167"/>
      <c r="Q4" s="1460"/>
      <c r="R4" s="1460"/>
      <c r="S4" s="1460"/>
    </row>
    <row r="5" spans="1:19" s="1172" customFormat="1" ht="4.5" customHeight="1" x14ac:dyDescent="0.2">
      <c r="A5" s="1169"/>
      <c r="B5" s="205"/>
      <c r="C5" s="1170"/>
      <c r="D5" s="1170"/>
      <c r="E5" s="1170"/>
      <c r="F5" s="1170"/>
      <c r="G5" s="1170"/>
      <c r="H5" s="1170"/>
      <c r="I5" s="1170"/>
      <c r="J5" s="1170"/>
      <c r="K5" s="1170"/>
      <c r="L5" s="1170"/>
      <c r="M5" s="1170"/>
      <c r="N5" s="1170"/>
      <c r="O5" s="236"/>
      <c r="P5" s="1171"/>
    </row>
    <row r="6" spans="1:19" s="1172" customFormat="1" ht="13.5" customHeight="1" x14ac:dyDescent="0.2">
      <c r="A6" s="1169"/>
      <c r="B6" s="205"/>
      <c r="C6" s="1173"/>
      <c r="D6" s="1173"/>
      <c r="E6" s="1171"/>
      <c r="F6" s="1411">
        <v>2007</v>
      </c>
      <c r="G6" s="1411">
        <v>2008</v>
      </c>
      <c r="H6" s="1411">
        <v>2009</v>
      </c>
      <c r="I6" s="1411">
        <v>2010</v>
      </c>
      <c r="J6" s="1411">
        <v>2011</v>
      </c>
      <c r="K6" s="1411">
        <v>2012</v>
      </c>
      <c r="L6" s="1411">
        <v>2013</v>
      </c>
      <c r="M6" s="1411">
        <v>2014</v>
      </c>
      <c r="N6" s="1411">
        <v>2015</v>
      </c>
      <c r="O6" s="236"/>
    </row>
    <row r="7" spans="1:19" s="1172" customFormat="1" ht="3" customHeight="1" x14ac:dyDescent="0.2">
      <c r="A7" s="1169"/>
      <c r="B7" s="205"/>
      <c r="C7" s="1173"/>
      <c r="D7" s="1173"/>
      <c r="E7" s="1171"/>
      <c r="F7" s="1174"/>
      <c r="G7" s="1174"/>
      <c r="H7" s="1175"/>
      <c r="I7" s="1175"/>
      <c r="J7" s="1176"/>
      <c r="K7" s="1177"/>
      <c r="L7" s="1177"/>
      <c r="M7" s="1177"/>
      <c r="N7" s="1177"/>
      <c r="O7" s="236"/>
    </row>
    <row r="8" spans="1:19" s="1184" customFormat="1" ht="11.25" customHeight="1" x14ac:dyDescent="0.2">
      <c r="A8" s="1178"/>
      <c r="B8" s="1179"/>
      <c r="C8" s="1180" t="s">
        <v>389</v>
      </c>
      <c r="D8" s="1181"/>
      <c r="E8" s="1183"/>
      <c r="F8" s="1182">
        <v>341720</v>
      </c>
      <c r="G8" s="1182">
        <v>343663</v>
      </c>
      <c r="H8" s="1182">
        <v>336378</v>
      </c>
      <c r="I8" s="1182">
        <v>283311</v>
      </c>
      <c r="J8" s="1182">
        <v>281015</v>
      </c>
      <c r="K8" s="1182">
        <v>268026</v>
      </c>
      <c r="L8" s="1182">
        <v>265860</v>
      </c>
      <c r="M8" s="1182">
        <v>270181</v>
      </c>
      <c r="N8" s="1182">
        <v>273060</v>
      </c>
      <c r="O8" s="1417"/>
    </row>
    <row r="9" spans="1:19" s="1184" customFormat="1" ht="10.5" customHeight="1" x14ac:dyDescent="0.2">
      <c r="A9" s="1178"/>
      <c r="B9" s="1179"/>
      <c r="C9" s="1180" t="s">
        <v>390</v>
      </c>
      <c r="D9" s="1181"/>
      <c r="E9" s="1183"/>
      <c r="F9" s="1182">
        <v>397332</v>
      </c>
      <c r="G9" s="1182">
        <v>400210</v>
      </c>
      <c r="H9" s="1182">
        <v>390129</v>
      </c>
      <c r="I9" s="1182">
        <v>337570</v>
      </c>
      <c r="J9" s="1182">
        <v>334499</v>
      </c>
      <c r="K9" s="1182">
        <v>319177</v>
      </c>
      <c r="L9" s="1182">
        <v>315112</v>
      </c>
      <c r="M9" s="1182">
        <v>318886</v>
      </c>
      <c r="N9" s="1182">
        <v>321500</v>
      </c>
      <c r="O9" s="1185"/>
    </row>
    <row r="10" spans="1:19" s="1184" customFormat="1" ht="11.25" customHeight="1" x14ac:dyDescent="0.2">
      <c r="A10" s="1178"/>
      <c r="B10" s="1179"/>
      <c r="C10" s="1180" t="s">
        <v>506</v>
      </c>
      <c r="D10" s="1181"/>
      <c r="E10" s="1183"/>
      <c r="F10" s="1182">
        <v>3094177</v>
      </c>
      <c r="G10" s="1182">
        <v>3138017</v>
      </c>
      <c r="H10" s="1182">
        <v>2998781</v>
      </c>
      <c r="I10" s="1182">
        <v>2779077</v>
      </c>
      <c r="J10" s="1182">
        <v>2735237</v>
      </c>
      <c r="K10" s="1182">
        <v>2559732</v>
      </c>
      <c r="L10" s="1182">
        <v>2555676</v>
      </c>
      <c r="M10" s="1182">
        <v>2636881</v>
      </c>
      <c r="N10" s="1182">
        <v>2716011</v>
      </c>
      <c r="O10" s="1185"/>
    </row>
    <row r="11" spans="1:19" s="1184" customFormat="1" ht="10.5" customHeight="1" x14ac:dyDescent="0.2">
      <c r="A11" s="1178"/>
      <c r="B11" s="1179"/>
      <c r="C11" s="1180" t="s">
        <v>507</v>
      </c>
      <c r="D11" s="1181"/>
      <c r="E11" s="1183"/>
      <c r="F11" s="1182">
        <v>2848902</v>
      </c>
      <c r="G11" s="1182">
        <v>2894365</v>
      </c>
      <c r="H11" s="1182">
        <v>2759400</v>
      </c>
      <c r="I11" s="1182">
        <v>2599509</v>
      </c>
      <c r="J11" s="1182">
        <v>2553741</v>
      </c>
      <c r="K11" s="1182">
        <v>2387386</v>
      </c>
      <c r="L11" s="1182">
        <v>2384121</v>
      </c>
      <c r="M11" s="1182">
        <v>2458163</v>
      </c>
      <c r="N11" s="1182">
        <v>2537653</v>
      </c>
      <c r="O11" s="1185"/>
    </row>
    <row r="12" spans="1:19" s="1191" customFormat="1" ht="11.25" customHeight="1" x14ac:dyDescent="0.2">
      <c r="A12" s="1186"/>
      <c r="B12" s="1187"/>
      <c r="C12" s="1180" t="s">
        <v>508</v>
      </c>
      <c r="D12" s="1181"/>
      <c r="E12" s="1190"/>
      <c r="F12" s="1188"/>
      <c r="G12" s="1188"/>
      <c r="H12" s="1188"/>
      <c r="I12" s="1188"/>
      <c r="J12" s="1188"/>
      <c r="K12" s="1188"/>
      <c r="L12" s="1188"/>
      <c r="M12" s="1188"/>
      <c r="N12" s="1188"/>
      <c r="O12" s="1189"/>
    </row>
    <row r="13" spans="1:19" s="1191" customFormat="1" ht="10.5" customHeight="1" x14ac:dyDescent="0.2">
      <c r="A13" s="1186"/>
      <c r="B13" s="1187"/>
      <c r="C13" s="1190"/>
      <c r="D13" s="1192" t="s">
        <v>509</v>
      </c>
      <c r="E13" s="1190"/>
      <c r="F13" s="1188">
        <v>808.47849558853909</v>
      </c>
      <c r="G13" s="1188">
        <v>846.1337237422581</v>
      </c>
      <c r="H13" s="1188">
        <v>870.33975224698497</v>
      </c>
      <c r="I13" s="1188">
        <v>900.03881579759502</v>
      </c>
      <c r="J13" s="1188">
        <v>906.10728754671709</v>
      </c>
      <c r="K13" s="1188">
        <v>915.01247006081212</v>
      </c>
      <c r="L13" s="1188">
        <v>912.18298170177309</v>
      </c>
      <c r="M13" s="1188">
        <v>909.49144915721399</v>
      </c>
      <c r="N13" s="1188">
        <v>913.92544791377406</v>
      </c>
      <c r="O13" s="1185"/>
    </row>
    <row r="14" spans="1:19" s="1191" customFormat="1" ht="10.5" customHeight="1" x14ac:dyDescent="0.2">
      <c r="A14" s="1186"/>
      <c r="B14" s="1187"/>
      <c r="C14" s="1192"/>
      <c r="D14" s="1192" t="s">
        <v>510</v>
      </c>
      <c r="E14" s="1190"/>
      <c r="F14" s="1188">
        <v>583.36</v>
      </c>
      <c r="G14" s="1188">
        <v>600</v>
      </c>
      <c r="H14" s="1188">
        <v>615.5</v>
      </c>
      <c r="I14" s="1188">
        <v>634</v>
      </c>
      <c r="J14" s="1188">
        <v>641.92999999999995</v>
      </c>
      <c r="K14" s="1188">
        <v>641.92999999999995</v>
      </c>
      <c r="L14" s="1188">
        <v>641.92999999999995</v>
      </c>
      <c r="M14" s="1188">
        <v>641.92999999999995</v>
      </c>
      <c r="N14" s="1188">
        <v>650</v>
      </c>
      <c r="O14" s="1189"/>
    </row>
    <row r="15" spans="1:19" s="1191" customFormat="1" ht="10.5" customHeight="1" x14ac:dyDescent="0.2">
      <c r="A15" s="1186"/>
      <c r="B15" s="1187"/>
      <c r="C15" s="1193" t="s">
        <v>511</v>
      </c>
      <c r="D15" s="1181"/>
      <c r="E15" s="1190"/>
      <c r="F15" s="1188"/>
      <c r="G15" s="1188"/>
      <c r="H15" s="1188"/>
      <c r="I15" s="1188"/>
      <c r="J15" s="1188"/>
      <c r="K15" s="1188"/>
      <c r="L15" s="1188"/>
      <c r="M15" s="1188"/>
      <c r="N15" s="1188"/>
      <c r="O15" s="1189"/>
    </row>
    <row r="16" spans="1:19" s="1191" customFormat="1" ht="10.5" customHeight="1" x14ac:dyDescent="0.2">
      <c r="A16" s="1186"/>
      <c r="B16" s="1187"/>
      <c r="C16" s="1183"/>
      <c r="D16" s="1192" t="s">
        <v>512</v>
      </c>
      <c r="E16" s="1190"/>
      <c r="F16" s="1188">
        <v>965.24629620701603</v>
      </c>
      <c r="G16" s="1188">
        <v>1010.3760072203901</v>
      </c>
      <c r="H16" s="1188">
        <v>1036.4416794790202</v>
      </c>
      <c r="I16" s="1188">
        <v>1076.2614484440001</v>
      </c>
      <c r="J16" s="1188">
        <v>1084.5540077386001</v>
      </c>
      <c r="K16" s="1188">
        <v>1095.58619281857</v>
      </c>
      <c r="L16" s="1188">
        <v>1093.8178723953499</v>
      </c>
      <c r="M16" s="1188">
        <v>1093.20854089105</v>
      </c>
      <c r="N16" s="1194">
        <v>1096.65734127991</v>
      </c>
      <c r="O16" s="1189"/>
    </row>
    <row r="17" spans="1:16" s="1191" customFormat="1" ht="10.5" customHeight="1" x14ac:dyDescent="0.2">
      <c r="A17" s="1186"/>
      <c r="B17" s="1187"/>
      <c r="C17" s="1195"/>
      <c r="D17" s="1196" t="s">
        <v>513</v>
      </c>
      <c r="E17" s="1190"/>
      <c r="F17" s="1188">
        <v>693</v>
      </c>
      <c r="G17" s="1188">
        <v>721.82</v>
      </c>
      <c r="H17" s="1188">
        <v>740</v>
      </c>
      <c r="I17" s="1188">
        <v>768.375</v>
      </c>
      <c r="J17" s="1188">
        <v>776</v>
      </c>
      <c r="K17" s="1188">
        <v>783.62</v>
      </c>
      <c r="L17" s="1188">
        <v>785.45</v>
      </c>
      <c r="M17" s="1188">
        <v>786.99</v>
      </c>
      <c r="N17" s="1188">
        <v>790.03</v>
      </c>
      <c r="O17" s="1189"/>
    </row>
    <row r="18" spans="1:16" s="1191" customFormat="1" ht="11.25" customHeight="1" x14ac:dyDescent="0.2">
      <c r="A18" s="1186"/>
      <c r="B18" s="1187"/>
      <c r="C18" s="1180" t="s">
        <v>514</v>
      </c>
      <c r="D18" s="1197"/>
      <c r="E18" s="1190"/>
      <c r="F18" s="1182">
        <v>2153028</v>
      </c>
      <c r="G18" s="1182">
        <v>2171074</v>
      </c>
      <c r="H18" s="1182">
        <v>2082235</v>
      </c>
      <c r="I18" s="1182">
        <v>2073784</v>
      </c>
      <c r="J18" s="1182">
        <v>2038354</v>
      </c>
      <c r="K18" s="1182">
        <v>1910957</v>
      </c>
      <c r="L18" s="1182">
        <v>1890511</v>
      </c>
      <c r="M18" s="1182">
        <v>1928307</v>
      </c>
      <c r="N18" s="1182">
        <v>1991131</v>
      </c>
      <c r="O18" s="1189"/>
    </row>
    <row r="19" spans="1:16" s="1425" customFormat="1" ht="10.5" customHeight="1" thickBot="1" x14ac:dyDescent="0.25">
      <c r="A19" s="1418"/>
      <c r="B19" s="1419"/>
      <c r="C19" s="1219" t="s">
        <v>594</v>
      </c>
      <c r="D19" s="1420"/>
      <c r="E19" s="1420"/>
      <c r="F19" s="1421"/>
      <c r="G19" s="1421"/>
      <c r="H19" s="1421"/>
      <c r="I19" s="1421"/>
      <c r="J19" s="1421"/>
      <c r="K19" s="1421"/>
      <c r="L19" s="1421"/>
      <c r="M19" s="1421"/>
      <c r="N19" s="1422"/>
      <c r="O19" s="1423"/>
      <c r="P19" s="1424"/>
    </row>
    <row r="20" spans="1:16" s="203" customFormat="1" ht="13.5" thickBot="1" x14ac:dyDescent="0.25">
      <c r="A20" s="202"/>
      <c r="B20" s="176"/>
      <c r="C20" s="1094" t="s">
        <v>595</v>
      </c>
      <c r="D20" s="1095"/>
      <c r="E20" s="1095"/>
      <c r="F20" s="1095"/>
      <c r="G20" s="1095"/>
      <c r="H20" s="1095"/>
      <c r="I20" s="1095"/>
      <c r="J20" s="1095"/>
      <c r="K20" s="1095"/>
      <c r="L20" s="1095"/>
      <c r="M20" s="1095"/>
      <c r="N20" s="395"/>
      <c r="O20" s="1185"/>
      <c r="P20" s="1198"/>
    </row>
    <row r="21" spans="1:16" s="203" customFormat="1" ht="4.5" customHeight="1" x14ac:dyDescent="0.2">
      <c r="A21" s="202"/>
      <c r="B21" s="176"/>
      <c r="C21" s="204"/>
      <c r="D21" s="204"/>
      <c r="E21" s="204"/>
      <c r="F21" s="204"/>
      <c r="G21" s="204"/>
      <c r="H21" s="204"/>
      <c r="I21" s="204"/>
      <c r="J21" s="204"/>
      <c r="K21" s="204"/>
      <c r="L21" s="204"/>
      <c r="M21" s="204"/>
      <c r="N21" s="204"/>
      <c r="O21" s="1185"/>
      <c r="P21" s="1198"/>
    </row>
    <row r="22" spans="1:16" s="203" customFormat="1" x14ac:dyDescent="0.2">
      <c r="A22" s="202"/>
      <c r="B22" s="176"/>
      <c r="C22" s="1635" t="s">
        <v>596</v>
      </c>
      <c r="D22" s="1636"/>
      <c r="E22" s="1639">
        <v>2010</v>
      </c>
      <c r="F22" s="1639"/>
      <c r="G22" s="1639"/>
      <c r="H22" s="1639"/>
      <c r="I22" s="1640"/>
      <c r="J22" s="1641">
        <v>2015</v>
      </c>
      <c r="K22" s="1639"/>
      <c r="L22" s="1639"/>
      <c r="M22" s="1639"/>
      <c r="N22" s="1639"/>
      <c r="O22" s="1185"/>
      <c r="P22" s="1198"/>
    </row>
    <row r="23" spans="1:16" s="203" customFormat="1" ht="18" customHeight="1" x14ac:dyDescent="0.2">
      <c r="A23" s="202"/>
      <c r="B23" s="176"/>
      <c r="C23" s="1637"/>
      <c r="D23" s="1638"/>
      <c r="E23" s="1450" t="s">
        <v>522</v>
      </c>
      <c r="F23" s="1451" t="s">
        <v>597</v>
      </c>
      <c r="G23" s="1451" t="s">
        <v>598</v>
      </c>
      <c r="H23" s="1451" t="s">
        <v>599</v>
      </c>
      <c r="I23" s="1452" t="s">
        <v>600</v>
      </c>
      <c r="J23" s="1453" t="s">
        <v>522</v>
      </c>
      <c r="K23" s="1451" t="s">
        <v>597</v>
      </c>
      <c r="L23" s="1451" t="s">
        <v>598</v>
      </c>
      <c r="M23" s="1451" t="s">
        <v>599</v>
      </c>
      <c r="N23" s="1451" t="s">
        <v>600</v>
      </c>
      <c r="O23" s="1185"/>
      <c r="P23" s="1198"/>
    </row>
    <row r="24" spans="1:16" s="1429" customFormat="1" ht="9.75" customHeight="1" x14ac:dyDescent="0.2">
      <c r="A24" s="1426"/>
      <c r="B24" s="1427"/>
      <c r="C24" s="1180" t="s">
        <v>68</v>
      </c>
      <c r="D24" s="1180"/>
      <c r="E24" s="1493">
        <v>2779077</v>
      </c>
      <c r="F24" s="1493">
        <v>873445</v>
      </c>
      <c r="G24" s="1493">
        <v>857759</v>
      </c>
      <c r="H24" s="1493">
        <v>616309</v>
      </c>
      <c r="I24" s="1494">
        <v>431564</v>
      </c>
      <c r="J24" s="1493">
        <v>2716011</v>
      </c>
      <c r="K24" s="1493">
        <v>816451</v>
      </c>
      <c r="L24" s="1493">
        <v>806420</v>
      </c>
      <c r="M24" s="1493">
        <v>614314</v>
      </c>
      <c r="N24" s="1493">
        <v>478826</v>
      </c>
      <c r="O24" s="1189"/>
      <c r="P24" s="1428"/>
    </row>
    <row r="25" spans="1:16" s="1429" customFormat="1" ht="9.75" customHeight="1" x14ac:dyDescent="0.2">
      <c r="A25" s="1426"/>
      <c r="B25" s="1427"/>
      <c r="C25" s="1180"/>
      <c r="D25" s="1430" t="s">
        <v>72</v>
      </c>
      <c r="E25" s="1495">
        <v>1529935</v>
      </c>
      <c r="F25" s="1495">
        <v>482056</v>
      </c>
      <c r="G25" s="1495">
        <v>486782</v>
      </c>
      <c r="H25" s="1495">
        <v>339925</v>
      </c>
      <c r="I25" s="1496">
        <v>221172</v>
      </c>
      <c r="J25" s="1495">
        <v>1433636</v>
      </c>
      <c r="K25" s="1495">
        <v>437583</v>
      </c>
      <c r="L25" s="1495">
        <v>435616</v>
      </c>
      <c r="M25" s="1495">
        <v>325053</v>
      </c>
      <c r="N25" s="1495">
        <v>235384</v>
      </c>
      <c r="O25" s="1189"/>
      <c r="P25" s="1428"/>
    </row>
    <row r="26" spans="1:16" s="1429" customFormat="1" ht="9.75" customHeight="1" x14ac:dyDescent="0.2">
      <c r="A26" s="1426"/>
      <c r="B26" s="1427"/>
      <c r="C26" s="1180"/>
      <c r="D26" s="1430" t="s">
        <v>71</v>
      </c>
      <c r="E26" s="1495">
        <v>1249142</v>
      </c>
      <c r="F26" s="1495">
        <v>391389</v>
      </c>
      <c r="G26" s="1495">
        <v>370977</v>
      </c>
      <c r="H26" s="1495">
        <v>276384</v>
      </c>
      <c r="I26" s="1496">
        <v>210392</v>
      </c>
      <c r="J26" s="1495">
        <v>1282375</v>
      </c>
      <c r="K26" s="1495">
        <v>378868</v>
      </c>
      <c r="L26" s="1495">
        <v>370804</v>
      </c>
      <c r="M26" s="1495">
        <v>289261</v>
      </c>
      <c r="N26" s="1495">
        <v>243442</v>
      </c>
      <c r="O26" s="1189"/>
      <c r="P26" s="1428"/>
    </row>
    <row r="27" spans="1:16" s="1429" customFormat="1" ht="9.75" customHeight="1" x14ac:dyDescent="0.2">
      <c r="A27" s="1426"/>
      <c r="B27" s="1427"/>
      <c r="C27" s="1180" t="s">
        <v>62</v>
      </c>
      <c r="D27" s="1180"/>
      <c r="E27" s="1493">
        <v>211351</v>
      </c>
      <c r="F27" s="1493">
        <v>59704</v>
      </c>
      <c r="G27" s="1493">
        <v>69541</v>
      </c>
      <c r="H27" s="1493">
        <v>52964</v>
      </c>
      <c r="I27" s="1497">
        <v>29142</v>
      </c>
      <c r="J27" s="1493">
        <v>208145</v>
      </c>
      <c r="K27" s="1493">
        <v>56312</v>
      </c>
      <c r="L27" s="1493">
        <v>64797</v>
      </c>
      <c r="M27" s="1493">
        <v>53960</v>
      </c>
      <c r="N27" s="1493">
        <v>33076</v>
      </c>
      <c r="O27" s="1189"/>
      <c r="P27" s="1428"/>
    </row>
    <row r="28" spans="1:16" s="1434" customFormat="1" ht="9.75" customHeight="1" x14ac:dyDescent="0.2">
      <c r="A28" s="1431"/>
      <c r="B28" s="1432"/>
      <c r="C28" s="1180"/>
      <c r="D28" s="1430" t="s">
        <v>72</v>
      </c>
      <c r="E28" s="1495">
        <v>121257</v>
      </c>
      <c r="F28" s="1495">
        <v>34032</v>
      </c>
      <c r="G28" s="1495">
        <v>40396</v>
      </c>
      <c r="H28" s="1495">
        <v>29771</v>
      </c>
      <c r="I28" s="1496">
        <v>17058</v>
      </c>
      <c r="J28" s="1495">
        <v>118099</v>
      </c>
      <c r="K28" s="1495">
        <v>31222</v>
      </c>
      <c r="L28" s="1495">
        <v>36503</v>
      </c>
      <c r="M28" s="1495">
        <v>30433</v>
      </c>
      <c r="N28" s="1495">
        <v>19941</v>
      </c>
      <c r="O28" s="1185"/>
      <c r="P28" s="1433"/>
    </row>
    <row r="29" spans="1:16" s="1439" customFormat="1" ht="9.75" customHeight="1" x14ac:dyDescent="0.2">
      <c r="A29" s="1435"/>
      <c r="B29" s="1436"/>
      <c r="C29" s="1180"/>
      <c r="D29" s="1430" t="s">
        <v>71</v>
      </c>
      <c r="E29" s="1495">
        <v>90094</v>
      </c>
      <c r="F29" s="1495">
        <v>25672</v>
      </c>
      <c r="G29" s="1495">
        <v>29145</v>
      </c>
      <c r="H29" s="1495">
        <v>23193</v>
      </c>
      <c r="I29" s="1496">
        <v>12084</v>
      </c>
      <c r="J29" s="1495">
        <v>90046</v>
      </c>
      <c r="K29" s="1495">
        <v>25090</v>
      </c>
      <c r="L29" s="1495">
        <v>28294</v>
      </c>
      <c r="M29" s="1495">
        <v>23527</v>
      </c>
      <c r="N29" s="1495">
        <v>13135</v>
      </c>
      <c r="O29" s="1437"/>
      <c r="P29" s="1438"/>
    </row>
    <row r="30" spans="1:16" s="1439" customFormat="1" ht="9.75" customHeight="1" x14ac:dyDescent="0.2">
      <c r="A30" s="1435"/>
      <c r="B30" s="1436"/>
      <c r="C30" s="1180" t="s">
        <v>55</v>
      </c>
      <c r="D30" s="1180"/>
      <c r="E30" s="1493">
        <v>28764</v>
      </c>
      <c r="F30" s="1493">
        <v>12587</v>
      </c>
      <c r="G30" s="1493">
        <v>9266</v>
      </c>
      <c r="H30" s="1493">
        <v>4802</v>
      </c>
      <c r="I30" s="1497">
        <v>2109</v>
      </c>
      <c r="J30" s="1493">
        <v>32039</v>
      </c>
      <c r="K30" s="1493">
        <v>11769</v>
      </c>
      <c r="L30" s="1493">
        <v>9785</v>
      </c>
      <c r="M30" s="1493">
        <v>6018</v>
      </c>
      <c r="N30" s="1493">
        <v>4467</v>
      </c>
      <c r="O30" s="1437"/>
      <c r="P30" s="1438"/>
    </row>
    <row r="31" spans="1:16" s="1439" customFormat="1" ht="9.75" customHeight="1" x14ac:dyDescent="0.2">
      <c r="A31" s="1435"/>
      <c r="B31" s="1436"/>
      <c r="C31" s="1180"/>
      <c r="D31" s="1430" t="s">
        <v>72</v>
      </c>
      <c r="E31" s="1495">
        <v>16207</v>
      </c>
      <c r="F31" s="1495">
        <v>7809</v>
      </c>
      <c r="G31" s="1495">
        <v>4587</v>
      </c>
      <c r="H31" s="1495">
        <v>2280</v>
      </c>
      <c r="I31" s="1496">
        <v>1531</v>
      </c>
      <c r="J31" s="1495">
        <v>18128</v>
      </c>
      <c r="K31" s="1495">
        <v>6996</v>
      </c>
      <c r="L31" s="1495">
        <v>4737</v>
      </c>
      <c r="M31" s="1495">
        <v>3211</v>
      </c>
      <c r="N31" s="1495">
        <v>3184</v>
      </c>
      <c r="O31" s="1437"/>
      <c r="P31" s="1438"/>
    </row>
    <row r="32" spans="1:16" s="1439" customFormat="1" ht="9.75" customHeight="1" x14ac:dyDescent="0.2">
      <c r="A32" s="1435"/>
      <c r="B32" s="1436"/>
      <c r="C32" s="1180"/>
      <c r="D32" s="1430" t="s">
        <v>71</v>
      </c>
      <c r="E32" s="1495">
        <v>12557</v>
      </c>
      <c r="F32" s="1495">
        <v>4778</v>
      </c>
      <c r="G32" s="1495">
        <v>4679</v>
      </c>
      <c r="H32" s="1495">
        <v>2522</v>
      </c>
      <c r="I32" s="1496">
        <v>578</v>
      </c>
      <c r="J32" s="1495">
        <v>13911</v>
      </c>
      <c r="K32" s="1495">
        <v>4773</v>
      </c>
      <c r="L32" s="1495">
        <v>5048</v>
      </c>
      <c r="M32" s="1495">
        <v>2807</v>
      </c>
      <c r="N32" s="1495">
        <v>1283</v>
      </c>
      <c r="O32" s="1437"/>
      <c r="P32" s="1438"/>
    </row>
    <row r="33" spans="1:16" s="1439" customFormat="1" ht="9.75" customHeight="1" x14ac:dyDescent="0.2">
      <c r="A33" s="1435"/>
      <c r="B33" s="1436"/>
      <c r="C33" s="1180" t="s">
        <v>64</v>
      </c>
      <c r="D33" s="1180"/>
      <c r="E33" s="1493">
        <v>243569</v>
      </c>
      <c r="F33" s="1493">
        <v>76065</v>
      </c>
      <c r="G33" s="1493">
        <v>85359</v>
      </c>
      <c r="H33" s="1493">
        <v>59005</v>
      </c>
      <c r="I33" s="1497">
        <v>23140</v>
      </c>
      <c r="J33" s="1493">
        <v>249721</v>
      </c>
      <c r="K33" s="1493">
        <v>75564</v>
      </c>
      <c r="L33" s="1493">
        <v>85191</v>
      </c>
      <c r="M33" s="1493">
        <v>63673</v>
      </c>
      <c r="N33" s="1493">
        <v>25293</v>
      </c>
      <c r="O33" s="1437"/>
      <c r="P33" s="1438"/>
    </row>
    <row r="34" spans="1:16" s="1439" customFormat="1" ht="9.75" customHeight="1" x14ac:dyDescent="0.2">
      <c r="A34" s="1435"/>
      <c r="B34" s="1436"/>
      <c r="C34" s="1180"/>
      <c r="D34" s="1430" t="s">
        <v>72</v>
      </c>
      <c r="E34" s="1495">
        <v>135870</v>
      </c>
      <c r="F34" s="1495">
        <v>43883</v>
      </c>
      <c r="G34" s="1495">
        <v>45821</v>
      </c>
      <c r="H34" s="1495">
        <v>33854</v>
      </c>
      <c r="I34" s="1496">
        <v>12312</v>
      </c>
      <c r="J34" s="1495">
        <v>134442</v>
      </c>
      <c r="K34" s="1495">
        <v>42245</v>
      </c>
      <c r="L34" s="1495">
        <v>43641</v>
      </c>
      <c r="M34" s="1495">
        <v>35168</v>
      </c>
      <c r="N34" s="1495">
        <v>13388</v>
      </c>
      <c r="O34" s="1437"/>
      <c r="P34" s="1438"/>
    </row>
    <row r="35" spans="1:16" s="1439" customFormat="1" ht="9.75" customHeight="1" x14ac:dyDescent="0.2">
      <c r="A35" s="1435"/>
      <c r="B35" s="1436"/>
      <c r="C35" s="1180"/>
      <c r="D35" s="1430" t="s">
        <v>71</v>
      </c>
      <c r="E35" s="1495">
        <v>107699</v>
      </c>
      <c r="F35" s="1495">
        <v>32182</v>
      </c>
      <c r="G35" s="1495">
        <v>39538</v>
      </c>
      <c r="H35" s="1495">
        <v>25151</v>
      </c>
      <c r="I35" s="1496">
        <v>10828</v>
      </c>
      <c r="J35" s="1495">
        <v>115279</v>
      </c>
      <c r="K35" s="1495">
        <v>33319</v>
      </c>
      <c r="L35" s="1495">
        <v>41550</v>
      </c>
      <c r="M35" s="1495">
        <v>28505</v>
      </c>
      <c r="N35" s="1495">
        <v>11905</v>
      </c>
      <c r="O35" s="1437"/>
      <c r="P35" s="1438"/>
    </row>
    <row r="36" spans="1:16" s="1439" customFormat="1" ht="9.75" customHeight="1" x14ac:dyDescent="0.2">
      <c r="A36" s="1435"/>
      <c r="B36" s="1436"/>
      <c r="C36" s="1180" t="s">
        <v>66</v>
      </c>
      <c r="D36" s="1180"/>
      <c r="E36" s="1493">
        <v>20727</v>
      </c>
      <c r="F36" s="1493">
        <v>10648</v>
      </c>
      <c r="G36" s="1493">
        <v>6683</v>
      </c>
      <c r="H36" s="1493">
        <v>3396</v>
      </c>
      <c r="I36" s="1497">
        <v>0</v>
      </c>
      <c r="J36" s="1493">
        <v>20381</v>
      </c>
      <c r="K36" s="1493">
        <v>9944</v>
      </c>
      <c r="L36" s="1493">
        <v>6936</v>
      </c>
      <c r="M36" s="1493">
        <v>2719</v>
      </c>
      <c r="N36" s="1493">
        <v>782</v>
      </c>
      <c r="O36" s="1437"/>
      <c r="P36" s="1438"/>
    </row>
    <row r="37" spans="1:16" s="1439" customFormat="1" ht="9.75" customHeight="1" x14ac:dyDescent="0.2">
      <c r="A37" s="1435"/>
      <c r="B37" s="1436"/>
      <c r="C37" s="1180"/>
      <c r="D37" s="1430" t="s">
        <v>72</v>
      </c>
      <c r="E37" s="1495">
        <v>11721</v>
      </c>
      <c r="F37" s="1495">
        <v>6295</v>
      </c>
      <c r="G37" s="1495">
        <v>3820</v>
      </c>
      <c r="H37" s="1495">
        <v>1606</v>
      </c>
      <c r="I37" s="1496">
        <v>0</v>
      </c>
      <c r="J37" s="1495">
        <v>10392</v>
      </c>
      <c r="K37" s="1495">
        <v>5699</v>
      </c>
      <c r="L37" s="1495">
        <v>3462</v>
      </c>
      <c r="M37" s="1495">
        <v>776</v>
      </c>
      <c r="N37" s="1495">
        <v>455</v>
      </c>
      <c r="O37" s="1437"/>
      <c r="P37" s="1438"/>
    </row>
    <row r="38" spans="1:16" s="1439" customFormat="1" ht="9.75" customHeight="1" x14ac:dyDescent="0.2">
      <c r="A38" s="1435"/>
      <c r="B38" s="1436"/>
      <c r="C38" s="1180"/>
      <c r="D38" s="1430" t="s">
        <v>71</v>
      </c>
      <c r="E38" s="1495">
        <v>9006</v>
      </c>
      <c r="F38" s="1495">
        <v>4353</v>
      </c>
      <c r="G38" s="1495">
        <v>2863</v>
      </c>
      <c r="H38" s="1495">
        <v>1790</v>
      </c>
      <c r="I38" s="1496">
        <v>0</v>
      </c>
      <c r="J38" s="1495">
        <v>9989</v>
      </c>
      <c r="K38" s="1495">
        <v>4245</v>
      </c>
      <c r="L38" s="1495">
        <v>3474</v>
      </c>
      <c r="M38" s="1495">
        <v>1943</v>
      </c>
      <c r="N38" s="1495">
        <v>327</v>
      </c>
      <c r="O38" s="1437"/>
      <c r="P38" s="1438"/>
    </row>
    <row r="39" spans="1:16" s="1439" customFormat="1" ht="9.75" customHeight="1" x14ac:dyDescent="0.2">
      <c r="A39" s="1435"/>
      <c r="B39" s="1436"/>
      <c r="C39" s="1180" t="s">
        <v>75</v>
      </c>
      <c r="D39" s="1180"/>
      <c r="E39" s="1493">
        <v>39930</v>
      </c>
      <c r="F39" s="1493">
        <v>16060</v>
      </c>
      <c r="G39" s="1493">
        <v>12904</v>
      </c>
      <c r="H39" s="1493">
        <v>7700</v>
      </c>
      <c r="I39" s="1497">
        <v>3266</v>
      </c>
      <c r="J39" s="1493">
        <v>38487</v>
      </c>
      <c r="K39" s="1493">
        <v>14617</v>
      </c>
      <c r="L39" s="1493">
        <v>11801</v>
      </c>
      <c r="M39" s="1493">
        <v>7809</v>
      </c>
      <c r="N39" s="1493">
        <v>4260</v>
      </c>
      <c r="O39" s="1437"/>
      <c r="P39" s="1438"/>
    </row>
    <row r="40" spans="1:16" s="1439" customFormat="1" ht="9.75" customHeight="1" x14ac:dyDescent="0.2">
      <c r="A40" s="1435"/>
      <c r="B40" s="1436"/>
      <c r="C40" s="1180"/>
      <c r="D40" s="1430" t="s">
        <v>72</v>
      </c>
      <c r="E40" s="1495">
        <v>21662</v>
      </c>
      <c r="F40" s="1495">
        <v>9520</v>
      </c>
      <c r="G40" s="1495">
        <v>7367</v>
      </c>
      <c r="H40" s="1495">
        <v>3276</v>
      </c>
      <c r="I40" s="1496">
        <v>1499</v>
      </c>
      <c r="J40" s="1495">
        <v>19742</v>
      </c>
      <c r="K40" s="1495">
        <v>8271</v>
      </c>
      <c r="L40" s="1495">
        <v>6067</v>
      </c>
      <c r="M40" s="1495">
        <v>3665</v>
      </c>
      <c r="N40" s="1495">
        <v>1739</v>
      </c>
      <c r="O40" s="1437"/>
      <c r="P40" s="1438"/>
    </row>
    <row r="41" spans="1:16" s="1439" customFormat="1" ht="9.75" customHeight="1" x14ac:dyDescent="0.2">
      <c r="A41" s="1435"/>
      <c r="B41" s="1436"/>
      <c r="C41" s="1180"/>
      <c r="D41" s="1430" t="s">
        <v>71</v>
      </c>
      <c r="E41" s="1495">
        <v>18268</v>
      </c>
      <c r="F41" s="1495">
        <v>6540</v>
      </c>
      <c r="G41" s="1495">
        <v>5537</v>
      </c>
      <c r="H41" s="1495">
        <v>4424</v>
      </c>
      <c r="I41" s="1496">
        <v>1767</v>
      </c>
      <c r="J41" s="1495">
        <v>18745</v>
      </c>
      <c r="K41" s="1495">
        <v>6346</v>
      </c>
      <c r="L41" s="1495">
        <v>5734</v>
      </c>
      <c r="M41" s="1495">
        <v>4144</v>
      </c>
      <c r="N41" s="1495">
        <v>2521</v>
      </c>
      <c r="O41" s="1437"/>
      <c r="P41" s="1438"/>
    </row>
    <row r="42" spans="1:16" s="1439" customFormat="1" ht="9.75" customHeight="1" x14ac:dyDescent="0.2">
      <c r="A42" s="1435"/>
      <c r="B42" s="1436"/>
      <c r="C42" s="1180" t="s">
        <v>61</v>
      </c>
      <c r="D42" s="1180"/>
      <c r="E42" s="1493">
        <v>101290</v>
      </c>
      <c r="F42" s="1493">
        <v>34771</v>
      </c>
      <c r="G42" s="1493">
        <v>32132</v>
      </c>
      <c r="H42" s="1493">
        <v>21869</v>
      </c>
      <c r="I42" s="1497">
        <v>12518</v>
      </c>
      <c r="J42" s="1493">
        <v>94165</v>
      </c>
      <c r="K42" s="1493">
        <v>32183</v>
      </c>
      <c r="L42" s="1493">
        <v>27783</v>
      </c>
      <c r="M42" s="1493">
        <v>24429</v>
      </c>
      <c r="N42" s="1493">
        <v>9770</v>
      </c>
      <c r="O42" s="1437"/>
      <c r="P42" s="1438"/>
    </row>
    <row r="43" spans="1:16" s="1439" customFormat="1" ht="9.75" customHeight="1" x14ac:dyDescent="0.2">
      <c r="A43" s="1435"/>
      <c r="B43" s="1436"/>
      <c r="C43" s="1180"/>
      <c r="D43" s="1430" t="s">
        <v>72</v>
      </c>
      <c r="E43" s="1495">
        <v>54516</v>
      </c>
      <c r="F43" s="1495">
        <v>18856</v>
      </c>
      <c r="G43" s="1495">
        <v>17758</v>
      </c>
      <c r="H43" s="1495">
        <v>11166</v>
      </c>
      <c r="I43" s="1496">
        <v>6736</v>
      </c>
      <c r="J43" s="1495">
        <v>48040</v>
      </c>
      <c r="K43" s="1495">
        <v>17027</v>
      </c>
      <c r="L43" s="1495">
        <v>14147</v>
      </c>
      <c r="M43" s="1495">
        <v>12142</v>
      </c>
      <c r="N43" s="1495">
        <v>4724</v>
      </c>
      <c r="O43" s="1437"/>
      <c r="P43" s="1438"/>
    </row>
    <row r="44" spans="1:16" s="1439" customFormat="1" ht="9.75" customHeight="1" x14ac:dyDescent="0.2">
      <c r="A44" s="1435"/>
      <c r="B44" s="1436"/>
      <c r="C44" s="1180"/>
      <c r="D44" s="1430" t="s">
        <v>71</v>
      </c>
      <c r="E44" s="1495">
        <v>46774</v>
      </c>
      <c r="F44" s="1495">
        <v>15915</v>
      </c>
      <c r="G44" s="1495">
        <v>14374</v>
      </c>
      <c r="H44" s="1495">
        <v>10703</v>
      </c>
      <c r="I44" s="1496">
        <v>5782</v>
      </c>
      <c r="J44" s="1495">
        <v>46125</v>
      </c>
      <c r="K44" s="1495">
        <v>15156</v>
      </c>
      <c r="L44" s="1495">
        <v>13636</v>
      </c>
      <c r="M44" s="1495">
        <v>12287</v>
      </c>
      <c r="N44" s="1495">
        <v>5046</v>
      </c>
      <c r="O44" s="1437"/>
      <c r="P44" s="1438"/>
    </row>
    <row r="45" spans="1:16" s="1439" customFormat="1" ht="9.75" customHeight="1" x14ac:dyDescent="0.2">
      <c r="A45" s="1435"/>
      <c r="B45" s="1436"/>
      <c r="C45" s="1180" t="s">
        <v>56</v>
      </c>
      <c r="D45" s="1180"/>
      <c r="E45" s="1493">
        <v>37593</v>
      </c>
      <c r="F45" s="1493">
        <v>15962</v>
      </c>
      <c r="G45" s="1493">
        <v>11667</v>
      </c>
      <c r="H45" s="1493">
        <v>6577</v>
      </c>
      <c r="I45" s="1497">
        <v>3387</v>
      </c>
      <c r="J45" s="1493">
        <v>36817</v>
      </c>
      <c r="K45" s="1493">
        <v>15184</v>
      </c>
      <c r="L45" s="1493">
        <v>11693</v>
      </c>
      <c r="M45" s="1493">
        <v>6773</v>
      </c>
      <c r="N45" s="1493">
        <v>3167</v>
      </c>
      <c r="O45" s="1437"/>
      <c r="P45" s="1438"/>
    </row>
    <row r="46" spans="1:16" s="1439" customFormat="1" ht="9.75" customHeight="1" x14ac:dyDescent="0.2">
      <c r="A46" s="1435"/>
      <c r="B46" s="1436"/>
      <c r="C46" s="1180"/>
      <c r="D46" s="1430" t="s">
        <v>72</v>
      </c>
      <c r="E46" s="1495">
        <v>20401</v>
      </c>
      <c r="F46" s="1495">
        <v>9440</v>
      </c>
      <c r="G46" s="1495">
        <v>6456</v>
      </c>
      <c r="H46" s="1495">
        <v>2844</v>
      </c>
      <c r="I46" s="1496">
        <v>1661</v>
      </c>
      <c r="J46" s="1495">
        <v>19431</v>
      </c>
      <c r="K46" s="1495">
        <v>8688</v>
      </c>
      <c r="L46" s="1495">
        <v>6063</v>
      </c>
      <c r="M46" s="1495">
        <v>3087</v>
      </c>
      <c r="N46" s="1495">
        <v>1593</v>
      </c>
      <c r="O46" s="1437"/>
      <c r="P46" s="1438"/>
    </row>
    <row r="47" spans="1:16" s="1439" customFormat="1" ht="9.75" customHeight="1" x14ac:dyDescent="0.2">
      <c r="A47" s="1435"/>
      <c r="B47" s="1436"/>
      <c r="C47" s="1180"/>
      <c r="D47" s="1430" t="s">
        <v>71</v>
      </c>
      <c r="E47" s="1495">
        <v>17192</v>
      </c>
      <c r="F47" s="1495">
        <v>6522</v>
      </c>
      <c r="G47" s="1495">
        <v>5211</v>
      </c>
      <c r="H47" s="1495">
        <v>3733</v>
      </c>
      <c r="I47" s="1496">
        <v>1726</v>
      </c>
      <c r="J47" s="1495">
        <v>17386</v>
      </c>
      <c r="K47" s="1495">
        <v>6496</v>
      </c>
      <c r="L47" s="1495">
        <v>5630</v>
      </c>
      <c r="M47" s="1495">
        <v>3686</v>
      </c>
      <c r="N47" s="1495">
        <v>1574</v>
      </c>
      <c r="O47" s="1437"/>
      <c r="P47" s="1438"/>
    </row>
    <row r="48" spans="1:16" s="1439" customFormat="1" ht="9.75" customHeight="1" x14ac:dyDescent="0.2">
      <c r="A48" s="1435"/>
      <c r="B48" s="1436"/>
      <c r="C48" s="1180" t="s">
        <v>74</v>
      </c>
      <c r="D48" s="1180"/>
      <c r="E48" s="1493">
        <v>127595</v>
      </c>
      <c r="F48" s="1493">
        <v>53203</v>
      </c>
      <c r="G48" s="1493">
        <v>41894</v>
      </c>
      <c r="H48" s="1493">
        <v>24786</v>
      </c>
      <c r="I48" s="1497">
        <v>7712</v>
      </c>
      <c r="J48" s="1493">
        <v>126980</v>
      </c>
      <c r="K48" s="1493">
        <v>50482</v>
      </c>
      <c r="L48" s="1493">
        <v>40084</v>
      </c>
      <c r="M48" s="1493">
        <v>27321</v>
      </c>
      <c r="N48" s="1493">
        <v>9093</v>
      </c>
      <c r="O48" s="1437"/>
      <c r="P48" s="1438"/>
    </row>
    <row r="49" spans="1:16" s="1439" customFormat="1" ht="9.75" customHeight="1" x14ac:dyDescent="0.2">
      <c r="A49" s="1440"/>
      <c r="B49" s="1441"/>
      <c r="C49" s="1180"/>
      <c r="D49" s="1430" t="s">
        <v>72</v>
      </c>
      <c r="E49" s="1495">
        <v>67718</v>
      </c>
      <c r="F49" s="1495">
        <v>27973</v>
      </c>
      <c r="G49" s="1495">
        <v>23081</v>
      </c>
      <c r="H49" s="1495">
        <v>12957</v>
      </c>
      <c r="I49" s="1496">
        <v>3707</v>
      </c>
      <c r="J49" s="1495">
        <v>64327</v>
      </c>
      <c r="K49" s="1495">
        <v>25797</v>
      </c>
      <c r="L49" s="1495">
        <v>21037</v>
      </c>
      <c r="M49" s="1495">
        <v>13022</v>
      </c>
      <c r="N49" s="1495">
        <v>4471</v>
      </c>
      <c r="O49" s="1437"/>
      <c r="P49" s="1438"/>
    </row>
    <row r="50" spans="1:16" s="1439" customFormat="1" ht="9.75" customHeight="1" x14ac:dyDescent="0.2">
      <c r="A50" s="1440"/>
      <c r="B50" s="1441"/>
      <c r="C50" s="1180"/>
      <c r="D50" s="1430" t="s">
        <v>71</v>
      </c>
      <c r="E50" s="1495">
        <v>59877</v>
      </c>
      <c r="F50" s="1495">
        <v>25230</v>
      </c>
      <c r="G50" s="1495">
        <v>18813</v>
      </c>
      <c r="H50" s="1495">
        <v>11829</v>
      </c>
      <c r="I50" s="1496">
        <v>4005</v>
      </c>
      <c r="J50" s="1495">
        <v>62653</v>
      </c>
      <c r="K50" s="1495">
        <v>24685</v>
      </c>
      <c r="L50" s="1495">
        <v>19047</v>
      </c>
      <c r="M50" s="1495">
        <v>14299</v>
      </c>
      <c r="N50" s="1495">
        <v>4622</v>
      </c>
      <c r="O50" s="1437"/>
      <c r="P50" s="1438"/>
    </row>
    <row r="51" spans="1:16" s="1439" customFormat="1" ht="9.75" customHeight="1" x14ac:dyDescent="0.2">
      <c r="A51" s="1440"/>
      <c r="B51" s="1441"/>
      <c r="C51" s="1180" t="s">
        <v>76</v>
      </c>
      <c r="D51" s="1180"/>
      <c r="E51" s="1493">
        <v>29588</v>
      </c>
      <c r="F51" s="1493">
        <v>13729</v>
      </c>
      <c r="G51" s="1493">
        <v>10833</v>
      </c>
      <c r="H51" s="1493">
        <v>4426</v>
      </c>
      <c r="I51" s="1497">
        <v>600</v>
      </c>
      <c r="J51" s="1493">
        <v>28671</v>
      </c>
      <c r="K51" s="1493">
        <v>12892</v>
      </c>
      <c r="L51" s="1493">
        <v>9985</v>
      </c>
      <c r="M51" s="1493">
        <v>3861</v>
      </c>
      <c r="N51" s="1493">
        <v>1933</v>
      </c>
      <c r="O51" s="1437"/>
      <c r="P51" s="1438"/>
    </row>
    <row r="52" spans="1:16" s="1439" customFormat="1" ht="9.75" customHeight="1" x14ac:dyDescent="0.2">
      <c r="A52" s="1440"/>
      <c r="B52" s="1441"/>
      <c r="C52" s="1180"/>
      <c r="D52" s="1430" t="s">
        <v>72</v>
      </c>
      <c r="E52" s="1495">
        <v>16265</v>
      </c>
      <c r="F52" s="1495">
        <v>8466</v>
      </c>
      <c r="G52" s="1495">
        <v>5530</v>
      </c>
      <c r="H52" s="1495">
        <v>2035</v>
      </c>
      <c r="I52" s="1496">
        <v>234</v>
      </c>
      <c r="J52" s="1495">
        <v>14821</v>
      </c>
      <c r="K52" s="1495">
        <v>7605</v>
      </c>
      <c r="L52" s="1495">
        <v>4728</v>
      </c>
      <c r="M52" s="1495">
        <v>1454</v>
      </c>
      <c r="N52" s="1495">
        <v>1034</v>
      </c>
      <c r="O52" s="1437"/>
      <c r="P52" s="1438"/>
    </row>
    <row r="53" spans="1:16" s="1439" customFormat="1" ht="9.75" customHeight="1" x14ac:dyDescent="0.2">
      <c r="A53" s="1440"/>
      <c r="B53" s="1441"/>
      <c r="C53" s="1180"/>
      <c r="D53" s="1430" t="s">
        <v>71</v>
      </c>
      <c r="E53" s="1495">
        <v>13323</v>
      </c>
      <c r="F53" s="1495">
        <v>5263</v>
      </c>
      <c r="G53" s="1495">
        <v>5303</v>
      </c>
      <c r="H53" s="1495">
        <v>2391</v>
      </c>
      <c r="I53" s="1496">
        <v>366</v>
      </c>
      <c r="J53" s="1495">
        <v>13850</v>
      </c>
      <c r="K53" s="1495">
        <v>5287</v>
      </c>
      <c r="L53" s="1495">
        <v>5257</v>
      </c>
      <c r="M53" s="1495">
        <v>2407</v>
      </c>
      <c r="N53" s="1495">
        <v>899</v>
      </c>
      <c r="O53" s="1437"/>
      <c r="P53" s="1438"/>
    </row>
    <row r="54" spans="1:16" s="1439" customFormat="1" ht="9.75" customHeight="1" x14ac:dyDescent="0.2">
      <c r="A54" s="1440"/>
      <c r="B54" s="1441"/>
      <c r="C54" s="1180" t="s">
        <v>60</v>
      </c>
      <c r="D54" s="1180"/>
      <c r="E54" s="1493">
        <v>136198</v>
      </c>
      <c r="F54" s="1493">
        <v>50417</v>
      </c>
      <c r="G54" s="1493">
        <v>48863</v>
      </c>
      <c r="H54" s="1493">
        <v>27799</v>
      </c>
      <c r="I54" s="1497">
        <v>9119</v>
      </c>
      <c r="J54" s="1493">
        <v>131409</v>
      </c>
      <c r="K54" s="1493">
        <v>46612</v>
      </c>
      <c r="L54" s="1493">
        <v>46127</v>
      </c>
      <c r="M54" s="1493">
        <v>28802</v>
      </c>
      <c r="N54" s="1493">
        <v>9868</v>
      </c>
      <c r="O54" s="1437"/>
      <c r="P54" s="1438"/>
    </row>
    <row r="55" spans="1:16" s="1439" customFormat="1" ht="9.75" customHeight="1" x14ac:dyDescent="0.2">
      <c r="A55" s="1440"/>
      <c r="B55" s="1441"/>
      <c r="C55" s="1180"/>
      <c r="D55" s="1430" t="s">
        <v>72</v>
      </c>
      <c r="E55" s="1495">
        <v>77083</v>
      </c>
      <c r="F55" s="1495">
        <v>28721</v>
      </c>
      <c r="G55" s="1495">
        <v>28660</v>
      </c>
      <c r="H55" s="1495">
        <v>14755</v>
      </c>
      <c r="I55" s="1496">
        <v>4947</v>
      </c>
      <c r="J55" s="1495">
        <v>71954</v>
      </c>
      <c r="K55" s="1495">
        <v>25558</v>
      </c>
      <c r="L55" s="1495">
        <v>26164</v>
      </c>
      <c r="M55" s="1495">
        <v>15005</v>
      </c>
      <c r="N55" s="1495">
        <v>5227</v>
      </c>
      <c r="O55" s="1437"/>
      <c r="P55" s="1438"/>
    </row>
    <row r="56" spans="1:16" s="1439" customFormat="1" ht="9.75" customHeight="1" x14ac:dyDescent="0.2">
      <c r="A56" s="1440"/>
      <c r="B56" s="1441"/>
      <c r="C56" s="1180"/>
      <c r="D56" s="1430" t="s">
        <v>71</v>
      </c>
      <c r="E56" s="1495">
        <v>59115</v>
      </c>
      <c r="F56" s="1495">
        <v>21696</v>
      </c>
      <c r="G56" s="1495">
        <v>20203</v>
      </c>
      <c r="H56" s="1495">
        <v>13044</v>
      </c>
      <c r="I56" s="1496">
        <v>4172</v>
      </c>
      <c r="J56" s="1495">
        <v>59455</v>
      </c>
      <c r="K56" s="1495">
        <v>21054</v>
      </c>
      <c r="L56" s="1495">
        <v>19963</v>
      </c>
      <c r="M56" s="1495">
        <v>13797</v>
      </c>
      <c r="N56" s="1495">
        <v>4641</v>
      </c>
      <c r="O56" s="1437"/>
      <c r="P56" s="1438"/>
    </row>
    <row r="57" spans="1:16" s="1439" customFormat="1" ht="9.75" customHeight="1" x14ac:dyDescent="0.2">
      <c r="A57" s="1440"/>
      <c r="B57" s="1441"/>
      <c r="C57" s="1180" t="s">
        <v>59</v>
      </c>
      <c r="D57" s="1180"/>
      <c r="E57" s="1493">
        <v>797200</v>
      </c>
      <c r="F57" s="1493">
        <v>200773</v>
      </c>
      <c r="G57" s="1493">
        <v>206318</v>
      </c>
      <c r="H57" s="1493">
        <v>178089</v>
      </c>
      <c r="I57" s="1497">
        <v>212020</v>
      </c>
      <c r="J57" s="1493">
        <v>780947</v>
      </c>
      <c r="K57" s="1493">
        <v>184473</v>
      </c>
      <c r="L57" s="1493">
        <v>191415</v>
      </c>
      <c r="M57" s="1493">
        <v>172890</v>
      </c>
      <c r="N57" s="1493">
        <v>232169</v>
      </c>
      <c r="O57" s="1437"/>
      <c r="P57" s="1438"/>
    </row>
    <row r="58" spans="1:16" s="1439" customFormat="1" ht="9.75" customHeight="1" x14ac:dyDescent="0.2">
      <c r="A58" s="1440"/>
      <c r="B58" s="1441"/>
      <c r="C58" s="1180"/>
      <c r="D58" s="1430" t="s">
        <v>72</v>
      </c>
      <c r="E58" s="1495">
        <v>420622</v>
      </c>
      <c r="F58" s="1495">
        <v>103401</v>
      </c>
      <c r="G58" s="1495">
        <v>114842</v>
      </c>
      <c r="H58" s="1495">
        <v>99123</v>
      </c>
      <c r="I58" s="1496">
        <v>103256</v>
      </c>
      <c r="J58" s="1495">
        <v>395214</v>
      </c>
      <c r="K58" s="1495">
        <v>93279</v>
      </c>
      <c r="L58" s="1495">
        <v>101869</v>
      </c>
      <c r="M58" s="1495">
        <v>92584</v>
      </c>
      <c r="N58" s="1495">
        <v>107482</v>
      </c>
      <c r="O58" s="1437"/>
      <c r="P58" s="1438"/>
    </row>
    <row r="59" spans="1:16" s="1439" customFormat="1" ht="9.75" customHeight="1" x14ac:dyDescent="0.2">
      <c r="A59" s="1440"/>
      <c r="B59" s="1441"/>
      <c r="C59" s="1180"/>
      <c r="D59" s="1430" t="s">
        <v>71</v>
      </c>
      <c r="E59" s="1495">
        <v>376578</v>
      </c>
      <c r="F59" s="1495">
        <v>97372</v>
      </c>
      <c r="G59" s="1495">
        <v>91476</v>
      </c>
      <c r="H59" s="1495">
        <v>78966</v>
      </c>
      <c r="I59" s="1496">
        <v>108764</v>
      </c>
      <c r="J59" s="1495">
        <v>385733</v>
      </c>
      <c r="K59" s="1495">
        <v>91194</v>
      </c>
      <c r="L59" s="1495">
        <v>89546</v>
      </c>
      <c r="M59" s="1495">
        <v>80306</v>
      </c>
      <c r="N59" s="1495">
        <v>124687</v>
      </c>
      <c r="O59" s="1437"/>
      <c r="P59" s="1438"/>
    </row>
    <row r="60" spans="1:16" s="1439" customFormat="1" ht="9.75" customHeight="1" x14ac:dyDescent="0.2">
      <c r="A60" s="1440"/>
      <c r="B60" s="1441"/>
      <c r="C60" s="1180" t="s">
        <v>57</v>
      </c>
      <c r="D60" s="1180"/>
      <c r="E60" s="1493">
        <v>21555</v>
      </c>
      <c r="F60" s="1493">
        <v>9146</v>
      </c>
      <c r="G60" s="1493">
        <v>7510</v>
      </c>
      <c r="H60" s="1493">
        <v>4509</v>
      </c>
      <c r="I60" s="1497">
        <v>390</v>
      </c>
      <c r="J60" s="1493">
        <v>20704</v>
      </c>
      <c r="K60" s="1493">
        <v>8349</v>
      </c>
      <c r="L60" s="1493">
        <v>7034</v>
      </c>
      <c r="M60" s="1493">
        <v>4333</v>
      </c>
      <c r="N60" s="1493">
        <v>988</v>
      </c>
      <c r="O60" s="1437"/>
      <c r="P60" s="1438"/>
    </row>
    <row r="61" spans="1:16" s="1412" customFormat="1" ht="9.75" customHeight="1" x14ac:dyDescent="0.2">
      <c r="A61" s="513"/>
      <c r="B61" s="1442"/>
      <c r="C61" s="1180"/>
      <c r="D61" s="1430" t="s">
        <v>72</v>
      </c>
      <c r="E61" s="1495">
        <v>11389</v>
      </c>
      <c r="F61" s="1495">
        <v>5390</v>
      </c>
      <c r="G61" s="1495">
        <v>3638</v>
      </c>
      <c r="H61" s="1495">
        <v>2182</v>
      </c>
      <c r="I61" s="1496">
        <v>179</v>
      </c>
      <c r="J61" s="1495">
        <v>10677</v>
      </c>
      <c r="K61" s="1495">
        <v>4847</v>
      </c>
      <c r="L61" s="1495">
        <v>3320</v>
      </c>
      <c r="M61" s="1495">
        <v>1909</v>
      </c>
      <c r="N61" s="1495">
        <v>601</v>
      </c>
      <c r="O61" s="1437"/>
      <c r="P61" s="1438"/>
    </row>
    <row r="62" spans="1:16" s="1445" customFormat="1" ht="9.75" customHeight="1" x14ac:dyDescent="0.2">
      <c r="A62" s="1443"/>
      <c r="B62" s="1444"/>
      <c r="C62" s="1180"/>
      <c r="D62" s="1430" t="s">
        <v>71</v>
      </c>
      <c r="E62" s="1495">
        <v>10166</v>
      </c>
      <c r="F62" s="1495">
        <v>3756</v>
      </c>
      <c r="G62" s="1495">
        <v>3872</v>
      </c>
      <c r="H62" s="1495">
        <v>2327</v>
      </c>
      <c r="I62" s="1496">
        <v>211</v>
      </c>
      <c r="J62" s="1495">
        <v>10027</v>
      </c>
      <c r="K62" s="1495">
        <v>3502</v>
      </c>
      <c r="L62" s="1495">
        <v>3714</v>
      </c>
      <c r="M62" s="1495">
        <v>2424</v>
      </c>
      <c r="N62" s="1495">
        <v>387</v>
      </c>
      <c r="O62" s="1437"/>
      <c r="P62" s="1438"/>
    </row>
    <row r="63" spans="1:16" s="1445" customFormat="1" ht="9.75" customHeight="1" x14ac:dyDescent="0.2">
      <c r="A63" s="1443"/>
      <c r="B63" s="1443"/>
      <c r="C63" s="1180" t="s">
        <v>63</v>
      </c>
      <c r="D63" s="1180"/>
      <c r="E63" s="1493">
        <v>539351</v>
      </c>
      <c r="F63" s="1493">
        <v>158595</v>
      </c>
      <c r="G63" s="1493">
        <v>172074</v>
      </c>
      <c r="H63" s="1493">
        <v>129372</v>
      </c>
      <c r="I63" s="1497">
        <v>79310</v>
      </c>
      <c r="J63" s="1493">
        <v>532550</v>
      </c>
      <c r="K63" s="1493">
        <v>150013</v>
      </c>
      <c r="L63" s="1493">
        <v>162926</v>
      </c>
      <c r="M63" s="1493">
        <v>128605</v>
      </c>
      <c r="N63" s="1493">
        <v>91006</v>
      </c>
      <c r="O63" s="1437"/>
      <c r="P63" s="1438"/>
    </row>
    <row r="64" spans="1:16" s="1445" customFormat="1" ht="9.75" customHeight="1" x14ac:dyDescent="0.2">
      <c r="A64" s="1443"/>
      <c r="B64" s="1443"/>
      <c r="C64" s="1180"/>
      <c r="D64" s="1430" t="s">
        <v>72</v>
      </c>
      <c r="E64" s="1495">
        <v>303635</v>
      </c>
      <c r="F64" s="1495">
        <v>88662</v>
      </c>
      <c r="G64" s="1495">
        <v>103515</v>
      </c>
      <c r="H64" s="1495">
        <v>72947</v>
      </c>
      <c r="I64" s="1496">
        <v>38511</v>
      </c>
      <c r="J64" s="1495">
        <v>285663</v>
      </c>
      <c r="K64" s="1495">
        <v>81315</v>
      </c>
      <c r="L64" s="1495">
        <v>93770</v>
      </c>
      <c r="M64" s="1495">
        <v>68401</v>
      </c>
      <c r="N64" s="1495">
        <v>42177</v>
      </c>
      <c r="O64" s="1437"/>
      <c r="P64" s="1438"/>
    </row>
    <row r="65" spans="1:16" s="1445" customFormat="1" ht="9.75" customHeight="1" x14ac:dyDescent="0.2">
      <c r="A65" s="1443"/>
      <c r="B65" s="1443"/>
      <c r="C65" s="1180"/>
      <c r="D65" s="1430" t="s">
        <v>71</v>
      </c>
      <c r="E65" s="1495">
        <v>235716</v>
      </c>
      <c r="F65" s="1495">
        <v>69933</v>
      </c>
      <c r="G65" s="1495">
        <v>68559</v>
      </c>
      <c r="H65" s="1495">
        <v>56425</v>
      </c>
      <c r="I65" s="1496">
        <v>40799</v>
      </c>
      <c r="J65" s="1495">
        <v>246887</v>
      </c>
      <c r="K65" s="1495">
        <v>68698</v>
      </c>
      <c r="L65" s="1495">
        <v>69156</v>
      </c>
      <c r="M65" s="1495">
        <v>60204</v>
      </c>
      <c r="N65" s="1495">
        <v>48829</v>
      </c>
      <c r="O65" s="1437"/>
      <c r="P65" s="1438"/>
    </row>
    <row r="66" spans="1:16" s="1201" customFormat="1" ht="9.75" customHeight="1" x14ac:dyDescent="0.2">
      <c r="A66" s="1199"/>
      <c r="B66" s="1200"/>
      <c r="C66" s="1180" t="s">
        <v>601</v>
      </c>
      <c r="D66" s="1180"/>
      <c r="E66" s="1493">
        <v>111455</v>
      </c>
      <c r="F66" s="1493">
        <v>41558</v>
      </c>
      <c r="G66" s="1493">
        <v>36432</v>
      </c>
      <c r="H66" s="1493">
        <v>24162</v>
      </c>
      <c r="I66" s="1497">
        <v>9303</v>
      </c>
      <c r="J66" s="1493">
        <v>99795</v>
      </c>
      <c r="K66" s="1493">
        <v>36251</v>
      </c>
      <c r="L66" s="1493">
        <v>34508</v>
      </c>
      <c r="M66" s="1493">
        <v>21709</v>
      </c>
      <c r="N66" s="1493">
        <v>7327</v>
      </c>
      <c r="O66" s="1185"/>
      <c r="P66" s="1165"/>
    </row>
    <row r="67" spans="1:16" s="1201" customFormat="1" ht="9.75" customHeight="1" x14ac:dyDescent="0.2">
      <c r="A67" s="1199"/>
      <c r="B67" s="1200"/>
      <c r="C67" s="1180"/>
      <c r="D67" s="1430" t="s">
        <v>72</v>
      </c>
      <c r="E67" s="1495">
        <v>61063</v>
      </c>
      <c r="F67" s="1495">
        <v>22649</v>
      </c>
      <c r="G67" s="1495">
        <v>20661</v>
      </c>
      <c r="H67" s="1495">
        <v>13032</v>
      </c>
      <c r="I67" s="1496">
        <v>4721</v>
      </c>
      <c r="J67" s="1495">
        <v>52966</v>
      </c>
      <c r="K67" s="1495">
        <v>19095</v>
      </c>
      <c r="L67" s="1495">
        <v>18260</v>
      </c>
      <c r="M67" s="1495">
        <v>11667</v>
      </c>
      <c r="N67" s="1495">
        <v>3944</v>
      </c>
      <c r="O67" s="1185"/>
      <c r="P67" s="1165"/>
    </row>
    <row r="68" spans="1:16" s="1201" customFormat="1" ht="9.75" customHeight="1" x14ac:dyDescent="0.2">
      <c r="A68" s="1199"/>
      <c r="B68" s="1200"/>
      <c r="C68" s="1180"/>
      <c r="D68" s="1430" t="s">
        <v>71</v>
      </c>
      <c r="E68" s="1495">
        <v>50392</v>
      </c>
      <c r="F68" s="1495">
        <v>18909</v>
      </c>
      <c r="G68" s="1495">
        <v>15771</v>
      </c>
      <c r="H68" s="1495">
        <v>11130</v>
      </c>
      <c r="I68" s="1496">
        <v>4582</v>
      </c>
      <c r="J68" s="1495">
        <v>46829</v>
      </c>
      <c r="K68" s="1495">
        <v>17156</v>
      </c>
      <c r="L68" s="1495">
        <v>16248</v>
      </c>
      <c r="M68" s="1495">
        <v>10042</v>
      </c>
      <c r="N68" s="1495">
        <v>3383</v>
      </c>
      <c r="O68" s="1218"/>
      <c r="P68" s="1165"/>
    </row>
    <row r="69" spans="1:16" ht="9.75" customHeight="1" x14ac:dyDescent="0.2">
      <c r="A69" s="1163"/>
      <c r="B69" s="1163"/>
      <c r="C69" s="1180" t="s">
        <v>58</v>
      </c>
      <c r="D69" s="1180"/>
      <c r="E69" s="1493">
        <v>165653</v>
      </c>
      <c r="F69" s="1493">
        <v>53526</v>
      </c>
      <c r="G69" s="1493">
        <v>52076</v>
      </c>
      <c r="H69" s="1493">
        <v>36432</v>
      </c>
      <c r="I69" s="1497">
        <v>23619</v>
      </c>
      <c r="J69" s="1493">
        <v>148477</v>
      </c>
      <c r="K69" s="1493">
        <v>47656</v>
      </c>
      <c r="L69" s="1493">
        <v>45083</v>
      </c>
      <c r="M69" s="1493">
        <v>30577</v>
      </c>
      <c r="N69" s="1493">
        <v>25161</v>
      </c>
      <c r="O69" s="1185"/>
      <c r="P69" s="1163"/>
    </row>
    <row r="70" spans="1:16" s="1201" customFormat="1" ht="9.75" customHeight="1" x14ac:dyDescent="0.2">
      <c r="A70" s="1199"/>
      <c r="B70" s="1200"/>
      <c r="C70" s="1180"/>
      <c r="D70" s="1430" t="s">
        <v>72</v>
      </c>
      <c r="E70" s="1495">
        <v>93920</v>
      </c>
      <c r="F70" s="1495">
        <v>26677</v>
      </c>
      <c r="G70" s="1495">
        <v>29021</v>
      </c>
      <c r="H70" s="1495">
        <v>22620</v>
      </c>
      <c r="I70" s="1496">
        <v>15602</v>
      </c>
      <c r="J70" s="1495">
        <v>79325</v>
      </c>
      <c r="K70" s="1495">
        <v>22630</v>
      </c>
      <c r="L70" s="1495">
        <v>23440</v>
      </c>
      <c r="M70" s="1495">
        <v>17816</v>
      </c>
      <c r="N70" s="1495">
        <v>15439</v>
      </c>
      <c r="O70" s="1185"/>
      <c r="P70" s="1165"/>
    </row>
    <row r="71" spans="1:16" s="1201" customFormat="1" ht="9.75" customHeight="1" x14ac:dyDescent="0.2">
      <c r="A71" s="1199"/>
      <c r="B71" s="1200"/>
      <c r="C71" s="1180"/>
      <c r="D71" s="1430" t="s">
        <v>71</v>
      </c>
      <c r="E71" s="1495">
        <v>71733</v>
      </c>
      <c r="F71" s="1495">
        <v>26849</v>
      </c>
      <c r="G71" s="1495">
        <v>23055</v>
      </c>
      <c r="H71" s="1495">
        <v>13812</v>
      </c>
      <c r="I71" s="1496">
        <v>8017</v>
      </c>
      <c r="J71" s="1495">
        <v>69152</v>
      </c>
      <c r="K71" s="1495">
        <v>25026</v>
      </c>
      <c r="L71" s="1495">
        <v>21643</v>
      </c>
      <c r="M71" s="1495">
        <v>12761</v>
      </c>
      <c r="N71" s="1495">
        <v>9722</v>
      </c>
      <c r="O71" s="1185"/>
      <c r="P71" s="1165"/>
    </row>
    <row r="72" spans="1:16" s="1201" customFormat="1" ht="9.75" customHeight="1" x14ac:dyDescent="0.2">
      <c r="A72" s="1199"/>
      <c r="B72" s="1200"/>
      <c r="C72" s="1180" t="s">
        <v>65</v>
      </c>
      <c r="D72" s="1180"/>
      <c r="E72" s="1493">
        <v>54164</v>
      </c>
      <c r="F72" s="1493">
        <v>21353</v>
      </c>
      <c r="G72" s="1493">
        <v>17652</v>
      </c>
      <c r="H72" s="1493">
        <v>8525</v>
      </c>
      <c r="I72" s="1497">
        <v>6634</v>
      </c>
      <c r="J72" s="1493">
        <v>56865</v>
      </c>
      <c r="K72" s="1493">
        <v>20784</v>
      </c>
      <c r="L72" s="1493">
        <v>16756</v>
      </c>
      <c r="M72" s="1493">
        <v>9756</v>
      </c>
      <c r="N72" s="1493">
        <v>9569</v>
      </c>
      <c r="O72" s="1185"/>
      <c r="P72" s="1165"/>
    </row>
    <row r="73" spans="1:16" s="1201" customFormat="1" ht="9.75" customHeight="1" x14ac:dyDescent="0.2">
      <c r="A73" s="1199"/>
      <c r="B73" s="1200"/>
      <c r="C73" s="1180"/>
      <c r="D73" s="1430" t="s">
        <v>72</v>
      </c>
      <c r="E73" s="1495">
        <v>30303</v>
      </c>
      <c r="F73" s="1495">
        <v>12770</v>
      </c>
      <c r="G73" s="1495">
        <v>10453</v>
      </c>
      <c r="H73" s="1495">
        <v>4016</v>
      </c>
      <c r="I73" s="1496">
        <v>3064</v>
      </c>
      <c r="J73" s="1495">
        <v>29588</v>
      </c>
      <c r="K73" s="1495">
        <v>11976</v>
      </c>
      <c r="L73" s="1495">
        <v>9579</v>
      </c>
      <c r="M73" s="1495">
        <v>4494</v>
      </c>
      <c r="N73" s="1495">
        <v>3539</v>
      </c>
      <c r="O73" s="1185"/>
      <c r="P73" s="1165"/>
    </row>
    <row r="74" spans="1:16" s="1201" customFormat="1" ht="9.75" customHeight="1" x14ac:dyDescent="0.2">
      <c r="A74" s="1199"/>
      <c r="B74" s="1200"/>
      <c r="C74" s="1180"/>
      <c r="D74" s="1430" t="s">
        <v>71</v>
      </c>
      <c r="E74" s="1495">
        <v>23861</v>
      </c>
      <c r="F74" s="1495">
        <v>8583</v>
      </c>
      <c r="G74" s="1495">
        <v>7199</v>
      </c>
      <c r="H74" s="1495">
        <v>4509</v>
      </c>
      <c r="I74" s="1496">
        <v>3570</v>
      </c>
      <c r="J74" s="1495">
        <v>27277</v>
      </c>
      <c r="K74" s="1495">
        <v>8808</v>
      </c>
      <c r="L74" s="1495">
        <v>7177</v>
      </c>
      <c r="M74" s="1495">
        <v>5262</v>
      </c>
      <c r="N74" s="1495">
        <v>6030</v>
      </c>
      <c r="O74" s="1185"/>
      <c r="P74" s="1165"/>
    </row>
    <row r="75" spans="1:16" s="1201" customFormat="1" ht="9.75" customHeight="1" x14ac:dyDescent="0.2">
      <c r="A75" s="1199"/>
      <c r="B75" s="1200"/>
      <c r="C75" s="1180" t="s">
        <v>67</v>
      </c>
      <c r="D75" s="1180"/>
      <c r="E75" s="1493">
        <v>34115</v>
      </c>
      <c r="F75" s="1493">
        <v>16090</v>
      </c>
      <c r="G75" s="1493">
        <v>11492</v>
      </c>
      <c r="H75" s="1493">
        <v>5979</v>
      </c>
      <c r="I75" s="1497">
        <v>554</v>
      </c>
      <c r="J75" s="1493">
        <v>32630</v>
      </c>
      <c r="K75" s="1493">
        <v>14895</v>
      </c>
      <c r="L75" s="1493">
        <v>11037</v>
      </c>
      <c r="M75" s="1493">
        <v>5657</v>
      </c>
      <c r="N75" s="1493">
        <v>1041</v>
      </c>
      <c r="O75" s="1185"/>
      <c r="P75" s="1165"/>
    </row>
    <row r="76" spans="1:16" s="1201" customFormat="1" ht="9.75" customHeight="1" x14ac:dyDescent="0.2">
      <c r="A76" s="1199"/>
      <c r="B76" s="1200"/>
      <c r="C76" s="1180"/>
      <c r="D76" s="1430" t="s">
        <v>72</v>
      </c>
      <c r="E76" s="1495">
        <v>19239</v>
      </c>
      <c r="F76" s="1495">
        <v>9658</v>
      </c>
      <c r="G76" s="1495">
        <v>6482</v>
      </c>
      <c r="H76" s="1495">
        <v>2956</v>
      </c>
      <c r="I76" s="1496">
        <v>143</v>
      </c>
      <c r="J76" s="1495">
        <v>17688</v>
      </c>
      <c r="K76" s="1495">
        <v>8521</v>
      </c>
      <c r="L76" s="1495">
        <v>5955</v>
      </c>
      <c r="M76" s="1495">
        <v>2911</v>
      </c>
      <c r="N76" s="1495">
        <v>301</v>
      </c>
      <c r="O76" s="1185"/>
      <c r="P76" s="1165"/>
    </row>
    <row r="77" spans="1:16" s="1201" customFormat="1" ht="9.75" customHeight="1" x14ac:dyDescent="0.2">
      <c r="A77" s="1199"/>
      <c r="B77" s="1200"/>
      <c r="C77" s="1180"/>
      <c r="D77" s="1430" t="s">
        <v>71</v>
      </c>
      <c r="E77" s="1495">
        <v>14876</v>
      </c>
      <c r="F77" s="1495">
        <v>6432</v>
      </c>
      <c r="G77" s="1495">
        <v>5010</v>
      </c>
      <c r="H77" s="1495">
        <v>3023</v>
      </c>
      <c r="I77" s="1496">
        <v>411</v>
      </c>
      <c r="J77" s="1495">
        <v>14942</v>
      </c>
      <c r="K77" s="1495">
        <v>6374</v>
      </c>
      <c r="L77" s="1495">
        <v>5082</v>
      </c>
      <c r="M77" s="1495">
        <v>2746</v>
      </c>
      <c r="N77" s="1495">
        <v>740</v>
      </c>
      <c r="O77" s="1185"/>
      <c r="P77" s="1165"/>
    </row>
    <row r="78" spans="1:16" s="1201" customFormat="1" ht="9.75" customHeight="1" x14ac:dyDescent="0.2">
      <c r="A78" s="1199"/>
      <c r="B78" s="1200"/>
      <c r="C78" s="1180" t="s">
        <v>77</v>
      </c>
      <c r="D78" s="1180"/>
      <c r="E78" s="1493">
        <v>78979</v>
      </c>
      <c r="F78" s="1493">
        <v>29258</v>
      </c>
      <c r="G78" s="1493">
        <v>25063</v>
      </c>
      <c r="H78" s="1493">
        <v>15917</v>
      </c>
      <c r="I78" s="1497">
        <v>8741</v>
      </c>
      <c r="J78" s="1493">
        <v>77228</v>
      </c>
      <c r="K78" s="1493">
        <v>28471</v>
      </c>
      <c r="L78" s="1493">
        <v>23479</v>
      </c>
      <c r="M78" s="1493">
        <v>15422</v>
      </c>
      <c r="N78" s="1493">
        <v>9856</v>
      </c>
      <c r="O78" s="1185"/>
      <c r="P78" s="1165"/>
    </row>
    <row r="79" spans="1:16" s="1201" customFormat="1" ht="9.75" customHeight="1" x14ac:dyDescent="0.2">
      <c r="A79" s="1199"/>
      <c r="B79" s="1200"/>
      <c r="C79" s="1180"/>
      <c r="D79" s="1430" t="s">
        <v>72</v>
      </c>
      <c r="E79" s="1495">
        <v>47064</v>
      </c>
      <c r="F79" s="1495">
        <v>17854</v>
      </c>
      <c r="G79" s="1495">
        <v>14694</v>
      </c>
      <c r="H79" s="1495">
        <v>8505</v>
      </c>
      <c r="I79" s="1496">
        <v>6011</v>
      </c>
      <c r="J79" s="1495">
        <v>43139</v>
      </c>
      <c r="K79" s="1495">
        <v>16812</v>
      </c>
      <c r="L79" s="1495">
        <v>12874</v>
      </c>
      <c r="M79" s="1495">
        <v>7308</v>
      </c>
      <c r="N79" s="1495">
        <v>6145</v>
      </c>
      <c r="O79" s="1185"/>
      <c r="P79" s="1165"/>
    </row>
    <row r="80" spans="1:16" s="1201" customFormat="1" ht="9.75" customHeight="1" x14ac:dyDescent="0.2">
      <c r="A80" s="1199"/>
      <c r="B80" s="1200"/>
      <c r="C80" s="1180"/>
      <c r="D80" s="1430" t="s">
        <v>71</v>
      </c>
      <c r="E80" s="1495">
        <v>31915</v>
      </c>
      <c r="F80" s="1495">
        <v>11404</v>
      </c>
      <c r="G80" s="1495">
        <v>10369</v>
      </c>
      <c r="H80" s="1495">
        <v>7412</v>
      </c>
      <c r="I80" s="1496">
        <v>2730</v>
      </c>
      <c r="J80" s="1495">
        <v>34089</v>
      </c>
      <c r="K80" s="1495">
        <v>11659</v>
      </c>
      <c r="L80" s="1495">
        <v>10605</v>
      </c>
      <c r="M80" s="1495">
        <v>8114</v>
      </c>
      <c r="N80" s="1495">
        <v>3711</v>
      </c>
      <c r="O80" s="1185"/>
      <c r="P80" s="1165"/>
    </row>
    <row r="81" spans="1:16" s="1201" customFormat="1" ht="8.25" customHeight="1" x14ac:dyDescent="0.2">
      <c r="A81" s="1199"/>
      <c r="B81" s="1200"/>
      <c r="C81" s="1446" t="s">
        <v>602</v>
      </c>
      <c r="D81" s="1220"/>
      <c r="E81" s="1220"/>
      <c r="F81" s="1447"/>
      <c r="G81" s="1448"/>
      <c r="H81" s="1448"/>
      <c r="I81" s="1446"/>
      <c r="J81" s="1446"/>
      <c r="K81" s="1446"/>
      <c r="L81" s="1446"/>
      <c r="M81" s="1202"/>
      <c r="N81" s="1449"/>
      <c r="O81" s="1185"/>
      <c r="P81" s="1165"/>
    </row>
    <row r="82" spans="1:16" s="1201" customFormat="1" ht="9" customHeight="1" x14ac:dyDescent="0.2">
      <c r="A82" s="1199"/>
      <c r="B82" s="1200"/>
      <c r="C82" s="1221" t="s">
        <v>603</v>
      </c>
      <c r="D82" s="1203"/>
      <c r="E82" s="1203"/>
      <c r="F82" s="1204"/>
      <c r="G82" s="1204"/>
      <c r="H82" s="1204"/>
      <c r="I82" s="1204"/>
      <c r="J82" s="174"/>
      <c r="K82" s="1205"/>
      <c r="L82" s="174"/>
      <c r="M82" s="1202"/>
      <c r="N82" s="1202"/>
      <c r="O82" s="1185"/>
      <c r="P82" s="1165"/>
    </row>
    <row r="83" spans="1:16" ht="13.5" customHeight="1" x14ac:dyDescent="0.2">
      <c r="A83" s="1163"/>
      <c r="B83" s="1163"/>
      <c r="C83" s="1222"/>
      <c r="D83" s="1222"/>
      <c r="E83" s="1222"/>
      <c r="F83" s="1222"/>
      <c r="G83" s="1222"/>
      <c r="H83" s="1222"/>
      <c r="I83" s="1222"/>
      <c r="J83" s="1222"/>
      <c r="K83" s="1222"/>
      <c r="L83" s="1222"/>
      <c r="M83" s="1633">
        <v>42887</v>
      </c>
      <c r="N83" s="1633"/>
      <c r="O83" s="404">
        <v>13</v>
      </c>
      <c r="P83" s="1163"/>
    </row>
  </sheetData>
  <mergeCells count="5">
    <mergeCell ref="M83:N83"/>
    <mergeCell ref="B1:F1"/>
    <mergeCell ref="C22:D23"/>
    <mergeCell ref="E22:I22"/>
    <mergeCell ref="J22:N22"/>
  </mergeCells>
  <pageMargins left="0.15748031496062992" right="0.15748031496062992" top="0.19685039370078741" bottom="0.19685039370078741" header="0" footer="0"/>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H60"/>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x14ac:dyDescent="0.2">
      <c r="A1" s="131"/>
      <c r="B1" s="237"/>
      <c r="C1" s="237"/>
      <c r="D1" s="237"/>
      <c r="E1" s="226"/>
      <c r="F1" s="226"/>
      <c r="G1" s="226"/>
      <c r="H1" s="226"/>
      <c r="I1" s="226"/>
      <c r="J1" s="226"/>
      <c r="K1" s="226"/>
      <c r="L1" s="1656" t="s">
        <v>321</v>
      </c>
      <c r="M1" s="1656"/>
      <c r="N1" s="1656"/>
      <c r="O1" s="1656"/>
      <c r="P1" s="131"/>
    </row>
    <row r="2" spans="1:16" ht="6" customHeight="1" x14ac:dyDescent="0.2">
      <c r="A2" s="131"/>
      <c r="B2" s="238"/>
      <c r="C2" s="401"/>
      <c r="D2" s="401"/>
      <c r="E2" s="225"/>
      <c r="F2" s="225"/>
      <c r="G2" s="225"/>
      <c r="H2" s="225"/>
      <c r="I2" s="225"/>
      <c r="J2" s="225"/>
      <c r="K2" s="225"/>
      <c r="L2" s="225"/>
      <c r="M2" s="225"/>
      <c r="N2" s="133"/>
      <c r="O2" s="133"/>
      <c r="P2" s="131"/>
    </row>
    <row r="3" spans="1:16" ht="13.5" customHeight="1" thickBot="1" x14ac:dyDescent="0.25">
      <c r="A3" s="131"/>
      <c r="B3" s="239"/>
      <c r="C3" s="134"/>
      <c r="D3" s="134"/>
      <c r="E3" s="134"/>
      <c r="F3" s="133"/>
      <c r="G3" s="133"/>
      <c r="H3" s="133"/>
      <c r="I3" s="133"/>
      <c r="J3" s="133"/>
      <c r="K3" s="133"/>
      <c r="L3" s="569"/>
      <c r="M3" s="569"/>
      <c r="N3" s="569" t="s">
        <v>70</v>
      </c>
      <c r="O3" s="569"/>
      <c r="P3" s="569"/>
    </row>
    <row r="4" spans="1:16" ht="15" customHeight="1" thickBot="1" x14ac:dyDescent="0.25">
      <c r="A4" s="131"/>
      <c r="B4" s="239"/>
      <c r="C4" s="253" t="s">
        <v>298</v>
      </c>
      <c r="D4" s="256"/>
      <c r="E4" s="256"/>
      <c r="F4" s="256"/>
      <c r="G4" s="256"/>
      <c r="H4" s="256"/>
      <c r="I4" s="256"/>
      <c r="J4" s="256"/>
      <c r="K4" s="256"/>
      <c r="L4" s="256"/>
      <c r="M4" s="256"/>
      <c r="N4" s="257"/>
      <c r="O4" s="569"/>
      <c r="P4" s="569"/>
    </row>
    <row r="5" spans="1:16" ht="7.5" customHeight="1" x14ac:dyDescent="0.2">
      <c r="A5" s="131"/>
      <c r="B5" s="239"/>
      <c r="C5" s="1657" t="s">
        <v>85</v>
      </c>
      <c r="D5" s="1657"/>
      <c r="E5" s="133"/>
      <c r="F5" s="11"/>
      <c r="G5" s="133"/>
      <c r="H5" s="133"/>
      <c r="I5" s="133"/>
      <c r="J5" s="133"/>
      <c r="K5" s="133"/>
      <c r="L5" s="569"/>
      <c r="M5" s="569"/>
      <c r="N5" s="569"/>
      <c r="O5" s="569"/>
      <c r="P5" s="569"/>
    </row>
    <row r="6" spans="1:16" ht="13.5" customHeight="1" x14ac:dyDescent="0.2">
      <c r="A6" s="131"/>
      <c r="B6" s="239"/>
      <c r="C6" s="1658"/>
      <c r="D6" s="1658"/>
      <c r="E6" s="81">
        <v>1999</v>
      </c>
      <c r="F6" s="81"/>
      <c r="G6" s="133"/>
      <c r="H6" s="82">
        <v>2011</v>
      </c>
      <c r="I6" s="82">
        <v>2012</v>
      </c>
      <c r="J6" s="82">
        <v>2013</v>
      </c>
      <c r="K6" s="82">
        <v>2014</v>
      </c>
      <c r="L6" s="82">
        <v>2015</v>
      </c>
      <c r="M6" s="82">
        <v>2016</v>
      </c>
      <c r="N6" s="82">
        <v>2017</v>
      </c>
      <c r="O6" s="569"/>
      <c r="P6" s="569"/>
    </row>
    <row r="7" spans="1:16" ht="2.25" customHeight="1" x14ac:dyDescent="0.2">
      <c r="A7" s="131"/>
      <c r="B7" s="239"/>
      <c r="C7" s="83"/>
      <c r="D7" s="83"/>
      <c r="E7" s="11"/>
      <c r="F7" s="11"/>
      <c r="G7" s="133"/>
      <c r="H7" s="11"/>
      <c r="I7" s="11"/>
      <c r="J7" s="11"/>
      <c r="K7" s="11"/>
      <c r="L7" s="11"/>
      <c r="M7" s="11"/>
      <c r="N7" s="11"/>
      <c r="O7" s="569"/>
      <c r="P7" s="569"/>
    </row>
    <row r="8" spans="1:16" ht="30" customHeight="1" x14ac:dyDescent="0.2">
      <c r="A8" s="131"/>
      <c r="B8" s="239"/>
      <c r="C8" s="1659" t="s">
        <v>297</v>
      </c>
      <c r="D8" s="1659"/>
      <c r="E8" s="1659"/>
      <c r="F8" s="1659"/>
      <c r="G8" s="224"/>
      <c r="H8" s="1088">
        <v>485</v>
      </c>
      <c r="I8" s="1088">
        <v>485</v>
      </c>
      <c r="J8" s="1088">
        <v>485</v>
      </c>
      <c r="K8" s="1088">
        <v>505</v>
      </c>
      <c r="L8" s="1088">
        <v>505</v>
      </c>
      <c r="M8" s="1088">
        <v>530</v>
      </c>
      <c r="N8" s="1088">
        <v>557</v>
      </c>
      <c r="O8" s="199"/>
      <c r="P8" s="199"/>
    </row>
    <row r="9" spans="1:16" ht="31.5" customHeight="1" x14ac:dyDescent="0.2">
      <c r="A9" s="131"/>
      <c r="B9" s="241"/>
      <c r="C9" s="198" t="s">
        <v>284</v>
      </c>
      <c r="D9" s="198"/>
      <c r="E9" s="195"/>
      <c r="F9" s="195"/>
      <c r="G9" s="197"/>
      <c r="H9" s="196" t="s">
        <v>283</v>
      </c>
      <c r="I9" s="564" t="s">
        <v>338</v>
      </c>
      <c r="J9" s="564" t="s">
        <v>338</v>
      </c>
      <c r="K9" s="196" t="s">
        <v>408</v>
      </c>
      <c r="L9" s="564" t="s">
        <v>338</v>
      </c>
      <c r="M9" s="196" t="s">
        <v>441</v>
      </c>
      <c r="N9" s="196" t="s">
        <v>490</v>
      </c>
      <c r="O9" s="196"/>
      <c r="P9" s="196"/>
    </row>
    <row r="10" spans="1:16" s="137" customFormat="1" ht="18" customHeight="1" x14ac:dyDescent="0.2">
      <c r="A10" s="135"/>
      <c r="B10" s="240"/>
      <c r="C10" s="138" t="s">
        <v>282</v>
      </c>
      <c r="D10" s="138"/>
      <c r="E10" s="195"/>
      <c r="F10" s="195"/>
      <c r="G10" s="136"/>
      <c r="H10" s="195" t="s">
        <v>281</v>
      </c>
      <c r="I10" s="564" t="s">
        <v>338</v>
      </c>
      <c r="J10" s="564" t="s">
        <v>338</v>
      </c>
      <c r="K10" s="564" t="s">
        <v>409</v>
      </c>
      <c r="L10" s="564" t="s">
        <v>338</v>
      </c>
      <c r="M10" s="564" t="s">
        <v>440</v>
      </c>
      <c r="N10" s="564" t="s">
        <v>489</v>
      </c>
      <c r="O10" s="195"/>
      <c r="P10" s="195"/>
    </row>
    <row r="11" spans="1:16" ht="20.25" customHeight="1" thickBot="1" x14ac:dyDescent="0.25">
      <c r="A11" s="131"/>
      <c r="B11" s="239"/>
      <c r="C11" s="571" t="s">
        <v>339</v>
      </c>
      <c r="D11" s="570"/>
      <c r="E11" s="133"/>
      <c r="F11" s="133"/>
      <c r="G11" s="133"/>
      <c r="H11" s="133"/>
      <c r="I11" s="133"/>
      <c r="J11" s="133"/>
      <c r="K11" s="133"/>
      <c r="L11" s="133"/>
      <c r="M11" s="133"/>
      <c r="N11" s="569"/>
      <c r="O11" s="133"/>
      <c r="P11" s="131"/>
    </row>
    <row r="12" spans="1:16" s="137" customFormat="1" ht="13.5" customHeight="1" thickBot="1" x14ac:dyDescent="0.25">
      <c r="A12" s="135"/>
      <c r="B12" s="240"/>
      <c r="C12" s="253" t="s">
        <v>280</v>
      </c>
      <c r="D12" s="254"/>
      <c r="E12" s="254"/>
      <c r="F12" s="254"/>
      <c r="G12" s="254"/>
      <c r="H12" s="254"/>
      <c r="I12" s="254"/>
      <c r="J12" s="254"/>
      <c r="K12" s="254"/>
      <c r="L12" s="254"/>
      <c r="M12" s="254"/>
      <c r="N12" s="255"/>
      <c r="O12" s="133"/>
      <c r="P12" s="131"/>
    </row>
    <row r="13" spans="1:16" ht="7.5" customHeight="1" x14ac:dyDescent="0.2">
      <c r="A13" s="131"/>
      <c r="B13" s="239"/>
      <c r="C13" s="1660" t="s">
        <v>277</v>
      </c>
      <c r="D13" s="1660"/>
      <c r="E13" s="139"/>
      <c r="F13" s="139"/>
      <c r="G13" s="84"/>
      <c r="H13" s="140"/>
      <c r="I13" s="140"/>
      <c r="J13" s="140"/>
      <c r="K13" s="140"/>
      <c r="L13" s="140"/>
      <c r="M13" s="140"/>
      <c r="N13" s="140"/>
      <c r="O13" s="133"/>
      <c r="P13" s="131"/>
    </row>
    <row r="14" spans="1:16" ht="13.5" customHeight="1" x14ac:dyDescent="0.2">
      <c r="A14" s="131"/>
      <c r="B14" s="239"/>
      <c r="C14" s="1661"/>
      <c r="D14" s="1661"/>
      <c r="E14" s="139"/>
      <c r="F14" s="139"/>
      <c r="G14" s="84"/>
      <c r="H14" s="1226">
        <v>2013</v>
      </c>
      <c r="I14" s="1662">
        <v>2014</v>
      </c>
      <c r="J14" s="1663"/>
      <c r="K14" s="1662">
        <v>2015</v>
      </c>
      <c r="L14" s="1663"/>
      <c r="M14" s="1662">
        <v>2016</v>
      </c>
      <c r="N14" s="1664"/>
      <c r="O14" s="133"/>
      <c r="P14" s="131"/>
    </row>
    <row r="15" spans="1:16" ht="12.75" customHeight="1" x14ac:dyDescent="0.2">
      <c r="A15" s="131"/>
      <c r="B15" s="239"/>
      <c r="C15" s="139"/>
      <c r="D15" s="139"/>
      <c r="E15" s="139"/>
      <c r="F15" s="139"/>
      <c r="G15" s="84"/>
      <c r="H15" s="477" t="s">
        <v>86</v>
      </c>
      <c r="I15" s="1224" t="s">
        <v>87</v>
      </c>
      <c r="J15" s="721" t="s">
        <v>86</v>
      </c>
      <c r="K15" s="1224" t="s">
        <v>87</v>
      </c>
      <c r="L15" s="477" t="s">
        <v>86</v>
      </c>
      <c r="M15" s="1224" t="s">
        <v>492</v>
      </c>
      <c r="N15" s="979" t="s">
        <v>86</v>
      </c>
      <c r="O15" s="133"/>
      <c r="P15" s="131"/>
    </row>
    <row r="16" spans="1:16" ht="4.5" customHeight="1" x14ac:dyDescent="0.2">
      <c r="A16" s="131"/>
      <c r="B16" s="239"/>
      <c r="C16" s="139"/>
      <c r="D16" s="139"/>
      <c r="E16" s="139"/>
      <c r="F16" s="139"/>
      <c r="G16" s="84"/>
      <c r="H16" s="405"/>
      <c r="I16" s="405"/>
      <c r="J16" s="1228"/>
      <c r="K16" s="1228"/>
      <c r="L16" s="1228"/>
      <c r="M16" s="1228"/>
      <c r="N16" s="1229"/>
      <c r="O16" s="140"/>
      <c r="P16" s="131"/>
    </row>
    <row r="17" spans="1:20" ht="15" customHeight="1" x14ac:dyDescent="0.2">
      <c r="A17" s="131"/>
      <c r="B17" s="239"/>
      <c r="C17" s="218" t="s">
        <v>296</v>
      </c>
      <c r="D17" s="250"/>
      <c r="E17" s="245"/>
      <c r="F17" s="245"/>
      <c r="G17" s="252"/>
      <c r="H17" s="565">
        <v>958.81</v>
      </c>
      <c r="I17" s="1001">
        <v>945.78</v>
      </c>
      <c r="J17" s="565">
        <v>946.97</v>
      </c>
      <c r="K17" s="1007">
        <v>950.9</v>
      </c>
      <c r="L17" s="1123">
        <v>952.67243142082441</v>
      </c>
      <c r="M17" s="565">
        <v>957.61</v>
      </c>
      <c r="N17" s="565">
        <v>968.61</v>
      </c>
      <c r="O17" s="140"/>
      <c r="P17" s="131"/>
      <c r="Q17" s="1093"/>
    </row>
    <row r="18" spans="1:20" ht="13.5" customHeight="1" x14ac:dyDescent="0.2">
      <c r="A18" s="131"/>
      <c r="B18" s="239"/>
      <c r="C18" s="574" t="s">
        <v>72</v>
      </c>
      <c r="D18" s="141"/>
      <c r="E18" s="139"/>
      <c r="F18" s="139"/>
      <c r="G18" s="84"/>
      <c r="H18" s="566">
        <v>1037.9100000000001</v>
      </c>
      <c r="I18" s="1002">
        <v>1032.19</v>
      </c>
      <c r="J18" s="566">
        <v>1033.18</v>
      </c>
      <c r="K18" s="998">
        <v>1035.1600000000001</v>
      </c>
      <c r="L18" s="1124">
        <v>1034.2916578226188</v>
      </c>
      <c r="M18" s="566">
        <v>1038.3599999999999</v>
      </c>
      <c r="N18" s="566">
        <v>1052.5899999999999</v>
      </c>
      <c r="O18" s="140"/>
      <c r="P18" s="131"/>
      <c r="R18" s="1230"/>
      <c r="S18" s="1230"/>
      <c r="T18" s="1230"/>
    </row>
    <row r="19" spans="1:20" ht="13.5" customHeight="1" x14ac:dyDescent="0.2">
      <c r="A19" s="131"/>
      <c r="B19" s="239"/>
      <c r="C19" s="574" t="s">
        <v>71</v>
      </c>
      <c r="D19" s="141"/>
      <c r="E19" s="139"/>
      <c r="F19" s="139"/>
      <c r="G19" s="84"/>
      <c r="H19" s="566">
        <v>853.8</v>
      </c>
      <c r="I19" s="1002">
        <v>840.78</v>
      </c>
      <c r="J19" s="566">
        <v>842.98</v>
      </c>
      <c r="K19" s="998">
        <v>849.53</v>
      </c>
      <c r="L19" s="1124">
        <v>852.69380865007668</v>
      </c>
      <c r="M19" s="566">
        <v>860.34</v>
      </c>
      <c r="N19" s="566">
        <v>868.3</v>
      </c>
      <c r="O19" s="140"/>
      <c r="P19" s="131"/>
      <c r="R19" s="1230"/>
      <c r="S19" s="1230"/>
      <c r="T19" s="1230"/>
    </row>
    <row r="20" spans="1:20" ht="6.75" customHeight="1" x14ac:dyDescent="0.2">
      <c r="A20" s="131"/>
      <c r="B20" s="239"/>
      <c r="C20" s="172"/>
      <c r="D20" s="141"/>
      <c r="E20" s="139"/>
      <c r="F20" s="139"/>
      <c r="G20" s="84"/>
      <c r="H20" s="575"/>
      <c r="I20" s="1003"/>
      <c r="J20" s="575"/>
      <c r="K20" s="1125"/>
      <c r="L20" s="1126"/>
      <c r="M20" s="575"/>
      <c r="N20" s="575"/>
      <c r="O20" s="140"/>
      <c r="P20" s="131"/>
    </row>
    <row r="21" spans="1:20" ht="15" customHeight="1" x14ac:dyDescent="0.2">
      <c r="A21" s="131"/>
      <c r="B21" s="239"/>
      <c r="C21" s="218" t="s">
        <v>295</v>
      </c>
      <c r="D21" s="250"/>
      <c r="E21" s="245"/>
      <c r="F21" s="245"/>
      <c r="G21" s="249"/>
      <c r="H21" s="565">
        <v>1125.5899999999999</v>
      </c>
      <c r="I21" s="1007">
        <v>1120.4000000000001</v>
      </c>
      <c r="J21" s="565">
        <v>1124.49</v>
      </c>
      <c r="K21" s="1007">
        <v>1140.3699999999999</v>
      </c>
      <c r="L21" s="1123">
        <v>1130.3699999999999</v>
      </c>
      <c r="M21" s="565">
        <v>1138.73</v>
      </c>
      <c r="N21" s="565">
        <v>1154.2</v>
      </c>
      <c r="O21" s="140"/>
      <c r="P21" s="131"/>
    </row>
    <row r="22" spans="1:20" s="143" customFormat="1" ht="13.5" customHeight="1" x14ac:dyDescent="0.2">
      <c r="A22" s="142"/>
      <c r="B22" s="242"/>
      <c r="C22" s="574" t="s">
        <v>72</v>
      </c>
      <c r="D22" s="141"/>
      <c r="E22" s="139"/>
      <c r="F22" s="139"/>
      <c r="G22" s="84"/>
      <c r="H22" s="566">
        <v>1233.47</v>
      </c>
      <c r="I22" s="998">
        <v>1241.71</v>
      </c>
      <c r="J22" s="566">
        <v>1246.24</v>
      </c>
      <c r="K22" s="998">
        <v>1262.17</v>
      </c>
      <c r="L22" s="1124">
        <v>1245.79</v>
      </c>
      <c r="M22" s="566">
        <v>1259.46</v>
      </c>
      <c r="N22" s="566">
        <v>1281.54</v>
      </c>
      <c r="O22" s="139"/>
      <c r="P22" s="142"/>
    </row>
    <row r="23" spans="1:20" s="143" customFormat="1" ht="13.5" customHeight="1" x14ac:dyDescent="0.2">
      <c r="A23" s="142"/>
      <c r="B23" s="242"/>
      <c r="C23" s="574" t="s">
        <v>71</v>
      </c>
      <c r="D23" s="141"/>
      <c r="E23" s="139"/>
      <c r="F23" s="139"/>
      <c r="G23" s="84"/>
      <c r="H23" s="566">
        <v>982.36</v>
      </c>
      <c r="I23" s="1002">
        <v>972.99</v>
      </c>
      <c r="J23" s="566">
        <v>977.62</v>
      </c>
      <c r="K23" s="998">
        <v>993.84</v>
      </c>
      <c r="L23" s="1124">
        <v>989</v>
      </c>
      <c r="M23" s="998">
        <v>993.28</v>
      </c>
      <c r="N23" s="566">
        <v>1002.08</v>
      </c>
      <c r="O23" s="139"/>
      <c r="P23" s="142"/>
    </row>
    <row r="24" spans="1:20" ht="15" customHeight="1" x14ac:dyDescent="0.2">
      <c r="A24" s="131"/>
      <c r="B24" s="239"/>
      <c r="C24" s="1091" t="s">
        <v>476</v>
      </c>
      <c r="E24" s="139"/>
      <c r="F24" s="139"/>
      <c r="G24" s="84"/>
      <c r="H24" s="1090">
        <f>+H23/H22</f>
        <v>0.79641985617809918</v>
      </c>
      <c r="I24" s="1092">
        <f t="shared" ref="I24:N24" si="0">+I23/I22</f>
        <v>0.78358876066070171</v>
      </c>
      <c r="J24" s="1090">
        <f t="shared" si="0"/>
        <v>0.78445564257285916</v>
      </c>
      <c r="K24" s="1127">
        <f t="shared" si="0"/>
        <v>0.78740581696601886</v>
      </c>
      <c r="L24" s="1128">
        <f t="shared" si="0"/>
        <v>0.79387376684673983</v>
      </c>
      <c r="M24" s="1127">
        <f t="shared" si="0"/>
        <v>0.78865545551268001</v>
      </c>
      <c r="N24" s="1227">
        <f t="shared" si="0"/>
        <v>0.78193423537306683</v>
      </c>
      <c r="O24" s="140"/>
      <c r="P24" s="131"/>
    </row>
    <row r="25" spans="1:20" ht="21.75" customHeight="1" x14ac:dyDescent="0.2">
      <c r="A25" s="131"/>
      <c r="B25" s="239"/>
      <c r="C25" s="218" t="s">
        <v>294</v>
      </c>
      <c r="D25" s="250"/>
      <c r="E25" s="245"/>
      <c r="F25" s="245"/>
      <c r="G25" s="251"/>
      <c r="H25" s="567">
        <f>+H17/H21*100</f>
        <v>85.182881866398958</v>
      </c>
      <c r="I25" s="1004">
        <f t="shared" ref="I25:N25" si="1">+I17/I21*100</f>
        <v>84.41449482327738</v>
      </c>
      <c r="J25" s="567">
        <f t="shared" si="1"/>
        <v>84.21328780158116</v>
      </c>
      <c r="K25" s="1129">
        <f t="shared" si="1"/>
        <v>83.385217078667452</v>
      </c>
      <c r="L25" s="1130">
        <f t="shared" si="1"/>
        <v>84.279698808427725</v>
      </c>
      <c r="M25" s="1129">
        <f t="shared" si="1"/>
        <v>84.094561485163297</v>
      </c>
      <c r="N25" s="567">
        <f t="shared" si="1"/>
        <v>83.920464390920117</v>
      </c>
      <c r="O25" s="140"/>
      <c r="P25" s="131"/>
    </row>
    <row r="26" spans="1:20" ht="13.5" customHeight="1" x14ac:dyDescent="0.2">
      <c r="A26" s="131"/>
      <c r="B26" s="239"/>
      <c r="C26" s="574" t="s">
        <v>72</v>
      </c>
      <c r="D26" s="141"/>
      <c r="E26" s="139"/>
      <c r="F26" s="139"/>
      <c r="G26" s="194"/>
      <c r="H26" s="783">
        <f t="shared" ref="H26:H27" si="2">+H18/H22*100</f>
        <v>84.145540629281626</v>
      </c>
      <c r="I26" s="1005">
        <f t="shared" ref="I26:N26" si="3">+I18/I22*100</f>
        <v>83.126494914271447</v>
      </c>
      <c r="J26" s="783">
        <f t="shared" si="3"/>
        <v>82.903774553858014</v>
      </c>
      <c r="K26" s="1131">
        <f t="shared" si="3"/>
        <v>82.014308690588436</v>
      </c>
      <c r="L26" s="1132">
        <f t="shared" si="3"/>
        <v>83.022953934661444</v>
      </c>
      <c r="M26" s="1131">
        <f t="shared" si="3"/>
        <v>82.444857319803717</v>
      </c>
      <c r="N26" s="783">
        <f t="shared" si="3"/>
        <v>82.134775348408937</v>
      </c>
      <c r="O26" s="140"/>
      <c r="P26" s="131"/>
    </row>
    <row r="27" spans="1:20" ht="13.5" customHeight="1" x14ac:dyDescent="0.2">
      <c r="A27" s="131"/>
      <c r="B27" s="239"/>
      <c r="C27" s="574" t="s">
        <v>71</v>
      </c>
      <c r="D27" s="141"/>
      <c r="E27" s="139"/>
      <c r="F27" s="139"/>
      <c r="G27" s="194"/>
      <c r="H27" s="783">
        <f t="shared" si="2"/>
        <v>86.913147929475954</v>
      </c>
      <c r="I27" s="1005">
        <f t="shared" ref="I27:N27" si="4">+I19/I23*100</f>
        <v>86.411987790213658</v>
      </c>
      <c r="J27" s="783">
        <f t="shared" si="4"/>
        <v>86.227777664123067</v>
      </c>
      <c r="K27" s="1131">
        <f t="shared" si="4"/>
        <v>85.479554052966265</v>
      </c>
      <c r="L27" s="1132">
        <f t="shared" si="4"/>
        <v>86.217776405467816</v>
      </c>
      <c r="M27" s="1131">
        <f t="shared" si="4"/>
        <v>86.616059922680421</v>
      </c>
      <c r="N27" s="783">
        <f t="shared" si="4"/>
        <v>86.649768481558354</v>
      </c>
      <c r="O27" s="140"/>
      <c r="P27" s="131"/>
    </row>
    <row r="28" spans="1:20" ht="6.75" customHeight="1" x14ac:dyDescent="0.2">
      <c r="A28" s="131"/>
      <c r="B28" s="239"/>
      <c r="C28" s="172"/>
      <c r="D28" s="141"/>
      <c r="E28" s="139"/>
      <c r="F28" s="139"/>
      <c r="G28" s="193"/>
      <c r="H28" s="568"/>
      <c r="I28" s="1006"/>
      <c r="J28" s="568"/>
      <c r="K28" s="1133"/>
      <c r="L28" s="1134"/>
      <c r="M28" s="1133"/>
      <c r="N28" s="568"/>
      <c r="O28" s="140"/>
      <c r="P28" s="131"/>
    </row>
    <row r="29" spans="1:20" ht="23.25" customHeight="1" x14ac:dyDescent="0.2">
      <c r="A29" s="131"/>
      <c r="B29" s="239"/>
      <c r="C29" s="1642" t="s">
        <v>293</v>
      </c>
      <c r="D29" s="1642"/>
      <c r="E29" s="1642"/>
      <c r="F29" s="1642"/>
      <c r="G29" s="249"/>
      <c r="H29" s="565">
        <v>12</v>
      </c>
      <c r="I29" s="1001">
        <v>13.2</v>
      </c>
      <c r="J29" s="565">
        <v>19.600000000000001</v>
      </c>
      <c r="K29" s="1007">
        <v>21.4</v>
      </c>
      <c r="L29" s="1123">
        <v>21.1</v>
      </c>
      <c r="M29" s="1007">
        <v>25.3</v>
      </c>
      <c r="N29" s="565">
        <v>23.3</v>
      </c>
      <c r="O29" s="140"/>
      <c r="P29" s="131"/>
    </row>
    <row r="30" spans="1:20" ht="13.5" customHeight="1" x14ac:dyDescent="0.2">
      <c r="A30" s="142"/>
      <c r="B30" s="242"/>
      <c r="C30" s="574" t="s">
        <v>279</v>
      </c>
      <c r="D30" s="141"/>
      <c r="E30" s="139"/>
      <c r="F30" s="139"/>
      <c r="G30" s="84"/>
      <c r="H30" s="566">
        <v>8.6999999999999993</v>
      </c>
      <c r="I30" s="998">
        <v>8.1</v>
      </c>
      <c r="J30" s="566">
        <v>15.1</v>
      </c>
      <c r="K30" s="998">
        <v>16.899999999999999</v>
      </c>
      <c r="L30" s="1124">
        <v>17</v>
      </c>
      <c r="M30" s="998">
        <v>19.7</v>
      </c>
      <c r="N30" s="566">
        <v>18.5</v>
      </c>
      <c r="P30" s="131"/>
    </row>
    <row r="31" spans="1:20" ht="13.5" customHeight="1" x14ac:dyDescent="0.2">
      <c r="A31" s="131"/>
      <c r="B31" s="239"/>
      <c r="C31" s="574" t="s">
        <v>278</v>
      </c>
      <c r="D31" s="141"/>
      <c r="E31" s="139"/>
      <c r="F31" s="139"/>
      <c r="G31" s="84"/>
      <c r="H31" s="566">
        <v>16.5</v>
      </c>
      <c r="I31" s="998">
        <v>19.3</v>
      </c>
      <c r="J31" s="566">
        <v>25</v>
      </c>
      <c r="K31" s="998">
        <v>26.9</v>
      </c>
      <c r="L31" s="1124">
        <v>26.2</v>
      </c>
      <c r="M31" s="998">
        <v>32</v>
      </c>
      <c r="N31" s="566">
        <v>28.9</v>
      </c>
      <c r="O31" s="140"/>
      <c r="P31" s="131"/>
    </row>
    <row r="32" spans="1:20" ht="20.25" customHeight="1" thickBot="1" x14ac:dyDescent="0.25">
      <c r="A32" s="131"/>
      <c r="B32" s="239"/>
      <c r="C32" s="172"/>
      <c r="D32" s="141"/>
      <c r="E32" s="139"/>
      <c r="F32" s="139"/>
      <c r="G32" s="1652"/>
      <c r="H32" s="1652"/>
      <c r="I32" s="1652"/>
      <c r="J32" s="1652"/>
      <c r="K32" s="1652"/>
      <c r="L32" s="1652"/>
      <c r="M32" s="1653"/>
      <c r="N32" s="1653"/>
      <c r="O32" s="140"/>
      <c r="P32" s="131"/>
    </row>
    <row r="33" spans="1:34" ht="30.75" customHeight="1" thickBot="1" x14ac:dyDescent="0.25">
      <c r="A33" s="131"/>
      <c r="B33" s="239"/>
      <c r="C33" s="1644" t="s">
        <v>292</v>
      </c>
      <c r="D33" s="1645"/>
      <c r="E33" s="1645"/>
      <c r="F33" s="1645"/>
      <c r="G33" s="1645"/>
      <c r="H33" s="1645"/>
      <c r="I33" s="1645"/>
      <c r="J33" s="1645"/>
      <c r="K33" s="1645"/>
      <c r="L33" s="1645"/>
      <c r="M33" s="1645"/>
      <c r="N33" s="1646"/>
      <c r="O33" s="187"/>
      <c r="P33" s="131"/>
    </row>
    <row r="34" spans="1:34" ht="7.5" customHeight="1" x14ac:dyDescent="0.2">
      <c r="A34" s="131"/>
      <c r="B34" s="239"/>
      <c r="C34" s="1647" t="s">
        <v>277</v>
      </c>
      <c r="D34" s="1647"/>
      <c r="E34" s="190"/>
      <c r="F34" s="189"/>
      <c r="G34" s="144"/>
      <c r="H34" s="145"/>
      <c r="I34" s="145"/>
      <c r="J34" s="145"/>
      <c r="K34" s="145"/>
      <c r="L34" s="145"/>
      <c r="M34" s="145"/>
      <c r="N34" s="145"/>
      <c r="O34" s="187"/>
      <c r="P34" s="131"/>
      <c r="S34" s="137"/>
      <c r="T34" s="137"/>
      <c r="U34" s="137"/>
      <c r="V34" s="137"/>
      <c r="W34" s="137"/>
      <c r="X34" s="137"/>
      <c r="Y34" s="137"/>
      <c r="Z34" s="137"/>
      <c r="AA34" s="137"/>
      <c r="AB34" s="137"/>
      <c r="AC34" s="137"/>
      <c r="AD34" s="137"/>
      <c r="AF34" s="137"/>
      <c r="AG34" s="137"/>
      <c r="AH34" s="137"/>
    </row>
    <row r="35" spans="1:34" ht="36" customHeight="1" x14ac:dyDescent="0.2">
      <c r="A35" s="131"/>
      <c r="B35" s="239"/>
      <c r="C35" s="1648"/>
      <c r="D35" s="1648"/>
      <c r="E35" s="192"/>
      <c r="F35" s="192"/>
      <c r="G35" s="192"/>
      <c r="H35" s="192"/>
      <c r="I35" s="1649" t="s">
        <v>276</v>
      </c>
      <c r="J35" s="1650"/>
      <c r="K35" s="1651" t="s">
        <v>275</v>
      </c>
      <c r="L35" s="1650"/>
      <c r="M35" s="1651" t="s">
        <v>274</v>
      </c>
      <c r="N35" s="1649"/>
      <c r="O35" s="187"/>
      <c r="P35" s="131"/>
    </row>
    <row r="36" spans="1:34" s="137" customFormat="1" ht="22.5" customHeight="1" x14ac:dyDescent="0.2">
      <c r="A36" s="135"/>
      <c r="B36" s="240"/>
      <c r="C36" s="192"/>
      <c r="D36" s="192"/>
      <c r="E36" s="192"/>
      <c r="F36" s="192"/>
      <c r="G36" s="192"/>
      <c r="H36" s="192"/>
      <c r="I36" s="978" t="s">
        <v>493</v>
      </c>
      <c r="J36" s="978" t="s">
        <v>529</v>
      </c>
      <c r="K36" s="1135" t="s">
        <v>493</v>
      </c>
      <c r="L36" s="1136" t="s">
        <v>529</v>
      </c>
      <c r="M36" s="978" t="s">
        <v>493</v>
      </c>
      <c r="N36" s="978" t="s">
        <v>529</v>
      </c>
      <c r="O36" s="191"/>
      <c r="P36" s="135"/>
      <c r="S36" s="132"/>
      <c r="T36" s="132"/>
      <c r="U36" s="132"/>
      <c r="V36" s="132"/>
      <c r="W36" s="132"/>
      <c r="X36" s="132"/>
      <c r="Y36" s="132"/>
      <c r="Z36" s="132"/>
      <c r="AA36" s="132"/>
      <c r="AB36" s="132"/>
      <c r="AC36" s="132"/>
      <c r="AD36" s="132"/>
      <c r="AF36" s="132"/>
      <c r="AG36" s="132"/>
      <c r="AH36" s="132"/>
    </row>
    <row r="37" spans="1:34" ht="15" customHeight="1" x14ac:dyDescent="0.2">
      <c r="A37" s="131"/>
      <c r="B37" s="239"/>
      <c r="C37" s="218" t="s">
        <v>68</v>
      </c>
      <c r="D37" s="244"/>
      <c r="E37" s="245"/>
      <c r="F37" s="246"/>
      <c r="G37" s="247"/>
      <c r="H37" s="248"/>
      <c r="I37" s="1233">
        <v>957.61093221125657</v>
      </c>
      <c r="J37" s="1233">
        <v>968.6148757509776</v>
      </c>
      <c r="K37" s="1234">
        <v>1138.73</v>
      </c>
      <c r="L37" s="1235">
        <v>1154.2018907098732</v>
      </c>
      <c r="M37" s="999">
        <v>25.3</v>
      </c>
      <c r="N37" s="999">
        <v>23.3</v>
      </c>
      <c r="O37" s="187"/>
      <c r="P37" s="131"/>
      <c r="R37" s="1093"/>
      <c r="T37" s="268"/>
      <c r="U37" s="268"/>
      <c r="V37" s="268"/>
      <c r="W37" s="268"/>
      <c r="X37" s="268"/>
      <c r="Y37" s="268"/>
      <c r="Z37" s="268"/>
      <c r="AA37" s="268"/>
      <c r="AB37" s="268"/>
      <c r="AC37" s="268"/>
      <c r="AD37" s="268"/>
      <c r="AF37" s="268"/>
      <c r="AG37" s="268"/>
      <c r="AH37" s="268"/>
    </row>
    <row r="38" spans="1:34" ht="13.5" customHeight="1" x14ac:dyDescent="0.2">
      <c r="A38" s="131"/>
      <c r="B38" s="239"/>
      <c r="C38" s="95" t="s">
        <v>273</v>
      </c>
      <c r="D38" s="201"/>
      <c r="E38" s="201"/>
      <c r="F38" s="201"/>
      <c r="G38" s="201"/>
      <c r="H38" s="201"/>
      <c r="I38" s="1236">
        <v>964.11852531266436</v>
      </c>
      <c r="J38" s="1236">
        <v>953.55170508545496</v>
      </c>
      <c r="K38" s="1232">
        <v>1219.53</v>
      </c>
      <c r="L38" s="1237">
        <v>1228.0551750850489</v>
      </c>
      <c r="M38" s="1000">
        <v>17.8</v>
      </c>
      <c r="N38" s="1000">
        <v>10.199999999999999</v>
      </c>
      <c r="O38" s="996"/>
      <c r="P38" s="900"/>
      <c r="R38" s="1093"/>
      <c r="T38" s="268"/>
      <c r="U38" s="268"/>
      <c r="V38" s="268"/>
      <c r="W38" s="268"/>
      <c r="X38" s="268"/>
      <c r="Y38" s="268"/>
      <c r="Z38" s="268"/>
      <c r="AA38" s="268"/>
      <c r="AB38" s="268"/>
      <c r="AC38" s="268"/>
      <c r="AD38" s="268"/>
      <c r="AF38" s="268"/>
      <c r="AG38" s="268"/>
      <c r="AH38" s="268"/>
    </row>
    <row r="39" spans="1:34" ht="13.5" customHeight="1" x14ac:dyDescent="0.2">
      <c r="A39" s="131"/>
      <c r="B39" s="239"/>
      <c r="C39" s="95" t="s">
        <v>272</v>
      </c>
      <c r="D39" s="201"/>
      <c r="E39" s="201"/>
      <c r="F39" s="201"/>
      <c r="G39" s="201"/>
      <c r="H39" s="201"/>
      <c r="I39" s="1236">
        <v>892.45692649322598</v>
      </c>
      <c r="J39" s="1236">
        <v>900.48690592582659</v>
      </c>
      <c r="K39" s="1232">
        <v>1045.9000000000001</v>
      </c>
      <c r="L39" s="1237">
        <v>1055.0814353029368</v>
      </c>
      <c r="M39" s="1000">
        <v>31.6</v>
      </c>
      <c r="N39" s="1000">
        <v>25.9</v>
      </c>
      <c r="O39" s="996"/>
      <c r="P39" s="900"/>
      <c r="R39" s="1093"/>
      <c r="T39" s="268"/>
      <c r="U39" s="268"/>
      <c r="V39" s="268"/>
      <c r="W39" s="268"/>
      <c r="X39" s="268"/>
      <c r="Y39" s="268"/>
      <c r="Z39" s="268"/>
      <c r="AA39" s="268"/>
      <c r="AB39" s="268"/>
      <c r="AC39" s="268"/>
      <c r="AD39" s="268"/>
      <c r="AF39" s="268"/>
      <c r="AG39" s="268"/>
      <c r="AH39" s="268"/>
    </row>
    <row r="40" spans="1:34" ht="13.5" customHeight="1" x14ac:dyDescent="0.2">
      <c r="A40" s="131"/>
      <c r="B40" s="239"/>
      <c r="C40" s="95" t="s">
        <v>271</v>
      </c>
      <c r="D40" s="188"/>
      <c r="E40" s="188"/>
      <c r="F40" s="188"/>
      <c r="G40" s="188"/>
      <c r="H40" s="188"/>
      <c r="I40" s="1236">
        <v>2022.1768515946819</v>
      </c>
      <c r="J40" s="1236">
        <v>1998.190077263421</v>
      </c>
      <c r="K40" s="1232">
        <v>2854.48</v>
      </c>
      <c r="L40" s="1237">
        <v>2816.0006995181852</v>
      </c>
      <c r="M40" s="1000">
        <v>0.4</v>
      </c>
      <c r="N40" s="1000">
        <v>0.2</v>
      </c>
      <c r="O40" s="996"/>
      <c r="P40" s="900"/>
      <c r="R40" s="1093"/>
      <c r="T40" s="268"/>
      <c r="U40" s="268"/>
      <c r="V40" s="268"/>
      <c r="W40" s="268"/>
      <c r="X40" s="268"/>
      <c r="Y40" s="268"/>
      <c r="Z40" s="268"/>
      <c r="AA40" s="268"/>
      <c r="AB40" s="268"/>
      <c r="AC40" s="268"/>
      <c r="AD40" s="268"/>
      <c r="AF40" s="268"/>
      <c r="AG40" s="268"/>
      <c r="AH40" s="268"/>
    </row>
    <row r="41" spans="1:34" ht="13.5" customHeight="1" x14ac:dyDescent="0.2">
      <c r="A41" s="131"/>
      <c r="B41" s="239"/>
      <c r="C41" s="95" t="s">
        <v>270</v>
      </c>
      <c r="D41" s="188"/>
      <c r="E41" s="188"/>
      <c r="F41" s="188"/>
      <c r="G41" s="188"/>
      <c r="H41" s="188"/>
      <c r="I41" s="1236">
        <v>927.73224506384531</v>
      </c>
      <c r="J41" s="1236">
        <v>927.63529350601436</v>
      </c>
      <c r="K41" s="1232">
        <v>1126.3599999999999</v>
      </c>
      <c r="L41" s="1237">
        <v>1121.8900454628624</v>
      </c>
      <c r="M41" s="1000">
        <v>19</v>
      </c>
      <c r="N41" s="1000">
        <v>19.100000000000001</v>
      </c>
      <c r="O41" s="996"/>
      <c r="P41" s="900"/>
      <c r="R41" s="1093"/>
      <c r="T41" s="268"/>
      <c r="U41" s="268"/>
      <c r="V41" s="268"/>
      <c r="W41" s="268"/>
      <c r="X41" s="268"/>
      <c r="Y41" s="268"/>
      <c r="Z41" s="268"/>
      <c r="AA41" s="268"/>
      <c r="AB41" s="268"/>
      <c r="AC41" s="268"/>
      <c r="AD41" s="268"/>
      <c r="AF41" s="268"/>
      <c r="AG41" s="268"/>
      <c r="AH41" s="268"/>
    </row>
    <row r="42" spans="1:34" ht="13.5" customHeight="1" x14ac:dyDescent="0.2">
      <c r="A42" s="131"/>
      <c r="B42" s="239"/>
      <c r="C42" s="95" t="s">
        <v>269</v>
      </c>
      <c r="D42" s="188"/>
      <c r="E42" s="188"/>
      <c r="F42" s="188"/>
      <c r="G42" s="188"/>
      <c r="H42" s="188"/>
      <c r="I42" s="1236">
        <v>861.75207349361222</v>
      </c>
      <c r="J42" s="1236">
        <v>859.67852334614622</v>
      </c>
      <c r="K42" s="1232">
        <v>977.53</v>
      </c>
      <c r="L42" s="1237">
        <v>988.63898864881321</v>
      </c>
      <c r="M42" s="1000">
        <v>24.8</v>
      </c>
      <c r="N42" s="1000">
        <v>22.1</v>
      </c>
      <c r="O42" s="996"/>
      <c r="P42" s="900"/>
      <c r="R42" s="1093"/>
      <c r="T42" s="268"/>
      <c r="U42" s="268"/>
      <c r="V42" s="268"/>
      <c r="W42" s="268"/>
      <c r="X42" s="268"/>
      <c r="Y42" s="268"/>
      <c r="Z42" s="268"/>
      <c r="AA42" s="268"/>
      <c r="AB42" s="268"/>
      <c r="AC42" s="268"/>
      <c r="AD42" s="268"/>
      <c r="AF42" s="268"/>
      <c r="AG42" s="268"/>
      <c r="AH42" s="268"/>
    </row>
    <row r="43" spans="1:34" ht="13.5" customHeight="1" x14ac:dyDescent="0.2">
      <c r="A43" s="131"/>
      <c r="B43" s="239"/>
      <c r="C43" s="95" t="s">
        <v>335</v>
      </c>
      <c r="D43" s="188"/>
      <c r="E43" s="188"/>
      <c r="F43" s="188"/>
      <c r="G43" s="188"/>
      <c r="H43" s="188"/>
      <c r="I43" s="1236">
        <v>932.51521618364848</v>
      </c>
      <c r="J43" s="1236">
        <v>945.19352904568257</v>
      </c>
      <c r="K43" s="1232">
        <v>1091.1099999999999</v>
      </c>
      <c r="L43" s="1237">
        <v>1102.1094005033219</v>
      </c>
      <c r="M43" s="1000">
        <v>24</v>
      </c>
      <c r="N43" s="1000">
        <v>25.2</v>
      </c>
      <c r="O43" s="996"/>
      <c r="P43" s="900"/>
      <c r="R43" s="1093"/>
      <c r="T43" s="268"/>
      <c r="U43" s="268"/>
      <c r="V43" s="268"/>
      <c r="W43" s="268"/>
      <c r="X43" s="268"/>
      <c r="Y43" s="268"/>
      <c r="Z43" s="268"/>
      <c r="AA43" s="268"/>
      <c r="AB43" s="268"/>
      <c r="AC43" s="268"/>
      <c r="AD43" s="268"/>
      <c r="AF43" s="268"/>
      <c r="AG43" s="268"/>
      <c r="AH43" s="268"/>
    </row>
    <row r="44" spans="1:34" ht="13.5" customHeight="1" x14ac:dyDescent="0.2">
      <c r="A44" s="131"/>
      <c r="B44" s="239"/>
      <c r="C44" s="95" t="s">
        <v>268</v>
      </c>
      <c r="D44" s="95"/>
      <c r="E44" s="95"/>
      <c r="F44" s="95"/>
      <c r="G44" s="95"/>
      <c r="H44" s="95"/>
      <c r="I44" s="1236">
        <v>1053.4568711826744</v>
      </c>
      <c r="J44" s="1236">
        <v>1085.2312270075934</v>
      </c>
      <c r="K44" s="1232">
        <v>1557.75</v>
      </c>
      <c r="L44" s="1237">
        <v>1623.9490800475223</v>
      </c>
      <c r="M44" s="1000">
        <v>12.7</v>
      </c>
      <c r="N44" s="1000">
        <v>12.1</v>
      </c>
      <c r="O44" s="996"/>
      <c r="P44" s="900"/>
      <c r="R44" s="1093"/>
      <c r="T44" s="268"/>
      <c r="U44" s="268"/>
      <c r="V44" s="268"/>
      <c r="W44" s="268"/>
      <c r="X44" s="268"/>
      <c r="Y44" s="268"/>
      <c r="Z44" s="268"/>
      <c r="AA44" s="268"/>
      <c r="AB44" s="268"/>
      <c r="AC44" s="268"/>
      <c r="AD44" s="268"/>
      <c r="AF44" s="268"/>
      <c r="AG44" s="268"/>
      <c r="AH44" s="268"/>
    </row>
    <row r="45" spans="1:34" ht="13.5" customHeight="1" x14ac:dyDescent="0.2">
      <c r="A45" s="131"/>
      <c r="B45" s="239"/>
      <c r="C45" s="95" t="s">
        <v>267</v>
      </c>
      <c r="D45" s="188"/>
      <c r="E45" s="188"/>
      <c r="F45" s="188"/>
      <c r="G45" s="188"/>
      <c r="H45" s="188"/>
      <c r="I45" s="1236">
        <v>713.932510472275</v>
      </c>
      <c r="J45" s="1236">
        <v>714.63094479506969</v>
      </c>
      <c r="K45" s="1232">
        <v>775.75</v>
      </c>
      <c r="L45" s="1237">
        <v>779.42224709422158</v>
      </c>
      <c r="M45" s="1000">
        <v>35.9</v>
      </c>
      <c r="N45" s="1000">
        <v>35.700000000000003</v>
      </c>
      <c r="O45" s="996"/>
      <c r="P45" s="900"/>
      <c r="R45" s="1093"/>
      <c r="T45" s="268"/>
      <c r="U45" s="268"/>
      <c r="V45" s="268"/>
      <c r="W45" s="268"/>
      <c r="X45" s="268"/>
      <c r="Y45" s="268"/>
      <c r="Z45" s="268"/>
      <c r="AA45" s="268"/>
      <c r="AB45" s="268"/>
      <c r="AC45" s="268"/>
      <c r="AD45" s="268"/>
      <c r="AF45" s="268"/>
      <c r="AG45" s="268"/>
      <c r="AH45" s="268"/>
    </row>
    <row r="46" spans="1:34" ht="13.5" customHeight="1" x14ac:dyDescent="0.2">
      <c r="A46" s="131"/>
      <c r="B46" s="239"/>
      <c r="C46" s="95" t="s">
        <v>266</v>
      </c>
      <c r="D46" s="188"/>
      <c r="E46" s="188"/>
      <c r="F46" s="188"/>
      <c r="G46" s="188"/>
      <c r="H46" s="188"/>
      <c r="I46" s="1236">
        <v>1574.1902614137941</v>
      </c>
      <c r="J46" s="1236">
        <v>1595.437999125714</v>
      </c>
      <c r="K46" s="1232">
        <v>1854.29</v>
      </c>
      <c r="L46" s="1237">
        <v>1884.9281804838638</v>
      </c>
      <c r="M46" s="1000">
        <v>6.6</v>
      </c>
      <c r="N46" s="1000">
        <v>6.3</v>
      </c>
      <c r="O46" s="996"/>
      <c r="P46" s="900"/>
      <c r="R46" s="1093"/>
      <c r="T46" s="268"/>
      <c r="U46" s="268"/>
      <c r="V46" s="268"/>
      <c r="W46" s="268"/>
      <c r="X46" s="268"/>
      <c r="Y46" s="268"/>
      <c r="Z46" s="268"/>
      <c r="AA46" s="268"/>
      <c r="AB46" s="268"/>
      <c r="AC46" s="268"/>
      <c r="AD46" s="268"/>
      <c r="AF46" s="268"/>
      <c r="AG46" s="268"/>
      <c r="AH46" s="268"/>
    </row>
    <row r="47" spans="1:34" ht="13.5" customHeight="1" x14ac:dyDescent="0.2">
      <c r="A47" s="131"/>
      <c r="B47" s="239"/>
      <c r="C47" s="95" t="s">
        <v>265</v>
      </c>
      <c r="D47" s="188"/>
      <c r="E47" s="188"/>
      <c r="F47" s="188"/>
      <c r="G47" s="188"/>
      <c r="H47" s="188"/>
      <c r="I47" s="1236">
        <v>1552.0245100916054</v>
      </c>
      <c r="J47" s="1236">
        <v>1585.1290732592265</v>
      </c>
      <c r="K47" s="1232">
        <v>2224.61</v>
      </c>
      <c r="L47" s="1237">
        <v>2241.1186696344503</v>
      </c>
      <c r="M47" s="1000">
        <v>2.2000000000000002</v>
      </c>
      <c r="N47" s="1000">
        <v>1.3</v>
      </c>
      <c r="O47" s="996"/>
      <c r="P47" s="900"/>
      <c r="R47" s="1093"/>
      <c r="T47" s="268"/>
      <c r="U47" s="268"/>
      <c r="V47" s="268"/>
      <c r="W47" s="268"/>
      <c r="X47" s="268"/>
      <c r="Y47" s="268"/>
      <c r="Z47" s="268"/>
      <c r="AA47" s="268"/>
      <c r="AB47" s="268"/>
      <c r="AC47" s="268"/>
      <c r="AD47" s="268"/>
      <c r="AF47" s="268"/>
      <c r="AG47" s="268"/>
      <c r="AH47" s="268"/>
    </row>
    <row r="48" spans="1:34" ht="13.5" customHeight="1" x14ac:dyDescent="0.2">
      <c r="A48" s="131"/>
      <c r="B48" s="239"/>
      <c r="C48" s="95" t="s">
        <v>264</v>
      </c>
      <c r="D48" s="188"/>
      <c r="E48" s="188"/>
      <c r="F48" s="188"/>
      <c r="G48" s="188"/>
      <c r="H48" s="188"/>
      <c r="I48" s="1236">
        <v>1041.9840009632228</v>
      </c>
      <c r="J48" s="1236">
        <v>1041.9084745318662</v>
      </c>
      <c r="K48" s="1232">
        <v>1140</v>
      </c>
      <c r="L48" s="1237">
        <v>1151.6117913770554</v>
      </c>
      <c r="M48" s="1000">
        <v>27.4</v>
      </c>
      <c r="N48" s="1000">
        <v>29.8</v>
      </c>
      <c r="O48" s="996"/>
      <c r="P48" s="900"/>
      <c r="R48" s="1093"/>
      <c r="T48" s="268"/>
      <c r="U48" s="268"/>
      <c r="V48" s="268"/>
      <c r="W48" s="268"/>
      <c r="X48" s="268"/>
      <c r="Y48" s="268"/>
      <c r="Z48" s="268"/>
      <c r="AA48" s="268"/>
      <c r="AB48" s="268"/>
      <c r="AC48" s="268"/>
      <c r="AD48" s="268"/>
      <c r="AF48" s="268"/>
      <c r="AG48" s="268"/>
      <c r="AH48" s="268"/>
    </row>
    <row r="49" spans="1:34" ht="13.5" customHeight="1" x14ac:dyDescent="0.2">
      <c r="A49" s="131"/>
      <c r="B49" s="239"/>
      <c r="C49" s="95" t="s">
        <v>263</v>
      </c>
      <c r="D49" s="188"/>
      <c r="E49" s="188"/>
      <c r="F49" s="188"/>
      <c r="G49" s="188"/>
      <c r="H49" s="188"/>
      <c r="I49" s="1236">
        <v>1285.3371419285079</v>
      </c>
      <c r="J49" s="1236">
        <v>1341.2885234379103</v>
      </c>
      <c r="K49" s="1232">
        <v>1439.79</v>
      </c>
      <c r="L49" s="1237">
        <v>1519.1728771100973</v>
      </c>
      <c r="M49" s="1000">
        <v>11.4</v>
      </c>
      <c r="N49" s="1000">
        <v>9.6999999999999993</v>
      </c>
      <c r="O49" s="996"/>
      <c r="P49" s="900"/>
      <c r="R49" s="1093"/>
      <c r="T49" s="268"/>
      <c r="U49" s="268"/>
      <c r="V49" s="268"/>
      <c r="W49" s="268"/>
      <c r="X49" s="268"/>
      <c r="Y49" s="268"/>
      <c r="Z49" s="268"/>
      <c r="AA49" s="268"/>
      <c r="AB49" s="268"/>
      <c r="AC49" s="268"/>
      <c r="AD49" s="268"/>
      <c r="AF49" s="268"/>
      <c r="AG49" s="268"/>
      <c r="AH49" s="268"/>
    </row>
    <row r="50" spans="1:34" ht="13.5" customHeight="1" x14ac:dyDescent="0.2">
      <c r="A50" s="131"/>
      <c r="B50" s="239"/>
      <c r="C50" s="95" t="s">
        <v>262</v>
      </c>
      <c r="D50" s="188"/>
      <c r="E50" s="188"/>
      <c r="F50" s="188"/>
      <c r="G50" s="188"/>
      <c r="H50" s="188"/>
      <c r="I50" s="1236">
        <v>764.32330511190742</v>
      </c>
      <c r="J50" s="1236">
        <v>756.90466632212417</v>
      </c>
      <c r="K50" s="1232">
        <v>887.82</v>
      </c>
      <c r="L50" s="1237">
        <v>881.02045145119985</v>
      </c>
      <c r="M50" s="1000">
        <v>36.299999999999997</v>
      </c>
      <c r="N50" s="1000">
        <v>29.2</v>
      </c>
      <c r="O50" s="996"/>
      <c r="P50" s="900"/>
      <c r="R50" s="1093"/>
      <c r="T50" s="268"/>
      <c r="U50" s="268"/>
      <c r="V50" s="268"/>
      <c r="W50" s="268"/>
      <c r="X50" s="268"/>
      <c r="Y50" s="268"/>
      <c r="Z50" s="268"/>
      <c r="AA50" s="268"/>
      <c r="AB50" s="268"/>
      <c r="AC50" s="268"/>
      <c r="AD50" s="268"/>
      <c r="AF50" s="268"/>
      <c r="AG50" s="268"/>
      <c r="AH50" s="268"/>
    </row>
    <row r="51" spans="1:34" ht="13.5" customHeight="1" x14ac:dyDescent="0.2">
      <c r="A51" s="131"/>
      <c r="B51" s="239"/>
      <c r="C51" s="95" t="s">
        <v>261</v>
      </c>
      <c r="D51" s="188"/>
      <c r="E51" s="188"/>
      <c r="F51" s="188"/>
      <c r="G51" s="188"/>
      <c r="H51" s="188"/>
      <c r="I51" s="1236">
        <v>1186.9488890379257</v>
      </c>
      <c r="J51" s="1236">
        <v>1174.3844149995755</v>
      </c>
      <c r="K51" s="1232">
        <v>1284.9100000000001</v>
      </c>
      <c r="L51" s="1237">
        <v>1264.3675841704951</v>
      </c>
      <c r="M51" s="1000">
        <v>11</v>
      </c>
      <c r="N51" s="1000">
        <v>13.7</v>
      </c>
      <c r="O51" s="996"/>
      <c r="P51" s="900"/>
      <c r="R51" s="1093"/>
      <c r="T51" s="268"/>
      <c r="U51" s="268"/>
      <c r="V51" s="268"/>
      <c r="W51" s="268"/>
      <c r="X51" s="268"/>
      <c r="Y51" s="268"/>
      <c r="Z51" s="268"/>
      <c r="AA51" s="268"/>
      <c r="AB51" s="268"/>
      <c r="AC51" s="268"/>
      <c r="AD51" s="268"/>
      <c r="AF51" s="268"/>
      <c r="AG51" s="268"/>
      <c r="AH51" s="268"/>
    </row>
    <row r="52" spans="1:34" ht="13.5" customHeight="1" x14ac:dyDescent="0.2">
      <c r="A52" s="131"/>
      <c r="B52" s="239"/>
      <c r="C52" s="95" t="s">
        <v>260</v>
      </c>
      <c r="D52" s="188"/>
      <c r="E52" s="188"/>
      <c r="F52" s="188"/>
      <c r="G52" s="188"/>
      <c r="H52" s="188"/>
      <c r="I52" s="1236">
        <v>778.92490281375706</v>
      </c>
      <c r="J52" s="1236">
        <v>784.71175317644247</v>
      </c>
      <c r="K52" s="1232">
        <v>862.43</v>
      </c>
      <c r="L52" s="1237">
        <v>872.23595286473494</v>
      </c>
      <c r="M52" s="1000">
        <v>28.5</v>
      </c>
      <c r="N52" s="1000">
        <v>27.6</v>
      </c>
      <c r="O52" s="996"/>
      <c r="P52" s="900"/>
      <c r="R52" s="1093"/>
      <c r="T52" s="268"/>
      <c r="U52" s="268"/>
      <c r="V52" s="268"/>
      <c r="W52" s="268"/>
      <c r="X52" s="268"/>
      <c r="Y52" s="268"/>
      <c r="Z52" s="268"/>
      <c r="AA52" s="268"/>
      <c r="AB52" s="268"/>
      <c r="AC52" s="268"/>
      <c r="AD52" s="268"/>
      <c r="AF52" s="268"/>
      <c r="AG52" s="268"/>
      <c r="AH52" s="268"/>
    </row>
    <row r="53" spans="1:34" ht="13.5" customHeight="1" x14ac:dyDescent="0.2">
      <c r="A53" s="131"/>
      <c r="B53" s="239"/>
      <c r="C53" s="95" t="s">
        <v>259</v>
      </c>
      <c r="D53" s="188"/>
      <c r="E53" s="188"/>
      <c r="F53" s="188"/>
      <c r="G53" s="188"/>
      <c r="H53" s="188"/>
      <c r="I53" s="1236">
        <v>1343.3243536087937</v>
      </c>
      <c r="J53" s="1236">
        <v>1387.4408765975329</v>
      </c>
      <c r="K53" s="1232" t="s">
        <v>531</v>
      </c>
      <c r="L53" s="1237">
        <v>1562.4646594455205</v>
      </c>
      <c r="M53" s="1000">
        <v>29.2</v>
      </c>
      <c r="N53" s="1000">
        <v>25.6</v>
      </c>
      <c r="O53" s="996"/>
      <c r="P53" s="900"/>
      <c r="R53" s="1093"/>
      <c r="T53" s="268"/>
      <c r="U53" s="268"/>
      <c r="V53" s="268"/>
      <c r="W53" s="268"/>
      <c r="X53" s="268"/>
      <c r="Y53" s="268"/>
      <c r="Z53" s="268"/>
      <c r="AA53" s="268"/>
      <c r="AB53" s="268"/>
      <c r="AC53" s="268"/>
      <c r="AD53" s="268"/>
      <c r="AF53" s="268"/>
      <c r="AG53" s="268"/>
      <c r="AH53" s="268"/>
    </row>
    <row r="54" spans="1:34" ht="13.5" customHeight="1" x14ac:dyDescent="0.2">
      <c r="A54" s="131"/>
      <c r="B54" s="239"/>
      <c r="C54" s="95" t="s">
        <v>110</v>
      </c>
      <c r="D54" s="188"/>
      <c r="E54" s="188"/>
      <c r="F54" s="188"/>
      <c r="G54" s="188"/>
      <c r="H54" s="188"/>
      <c r="I54" s="1236">
        <v>956.99450534874563</v>
      </c>
      <c r="J54" s="1236">
        <v>958.11337483641512</v>
      </c>
      <c r="K54" s="1232">
        <v>1063.67</v>
      </c>
      <c r="L54" s="1237">
        <v>1075.899221118055</v>
      </c>
      <c r="M54" s="1000">
        <v>30.2</v>
      </c>
      <c r="N54" s="1000">
        <v>31.2</v>
      </c>
      <c r="O54" s="996"/>
      <c r="P54" s="900"/>
      <c r="R54" s="1093"/>
      <c r="T54" s="268"/>
      <c r="U54" s="268"/>
      <c r="V54" s="268"/>
      <c r="W54" s="268"/>
      <c r="X54" s="268"/>
      <c r="Y54" s="268"/>
      <c r="Z54" s="268"/>
      <c r="AA54" s="268"/>
      <c r="AB54" s="268"/>
      <c r="AC54" s="268"/>
      <c r="AD54" s="268"/>
      <c r="AF54" s="268"/>
      <c r="AG54" s="268"/>
      <c r="AH54" s="268"/>
    </row>
    <row r="55" spans="1:34" ht="13.5" customHeight="1" x14ac:dyDescent="0.2">
      <c r="A55" s="131"/>
      <c r="B55" s="239"/>
      <c r="C55" s="186" t="s">
        <v>386</v>
      </c>
      <c r="D55" s="133"/>
      <c r="E55" s="134"/>
      <c r="F55" s="185"/>
      <c r="G55" s="185"/>
      <c r="H55" s="146"/>
      <c r="I55" s="1655" t="s">
        <v>421</v>
      </c>
      <c r="J55" s="1655"/>
      <c r="K55" s="1655"/>
      <c r="L55" s="1655"/>
      <c r="M55" s="1655"/>
      <c r="N55" s="1655"/>
      <c r="O55" s="1655"/>
      <c r="P55" s="131"/>
      <c r="R55" s="1093"/>
      <c r="T55" s="268"/>
      <c r="U55" s="268"/>
      <c r="V55" s="268"/>
    </row>
    <row r="56" spans="1:34" ht="13.5" customHeight="1" x14ac:dyDescent="0.2">
      <c r="A56" s="131"/>
      <c r="B56" s="239"/>
      <c r="C56" s="1654" t="s">
        <v>530</v>
      </c>
      <c r="D56" s="1654"/>
      <c r="E56" s="1654"/>
      <c r="F56" s="1654"/>
      <c r="G56" s="1654"/>
      <c r="H56" s="1654"/>
      <c r="I56" s="1654"/>
      <c r="J56" s="1654"/>
      <c r="K56" s="1654"/>
      <c r="L56" s="1654"/>
      <c r="M56" s="1654"/>
      <c r="N56" s="1654"/>
      <c r="O56" s="1654"/>
      <c r="P56" s="131"/>
      <c r="R56" s="1093"/>
      <c r="T56" s="268"/>
      <c r="U56" s="268"/>
      <c r="V56" s="268"/>
    </row>
    <row r="57" spans="1:34" ht="13.5" customHeight="1" x14ac:dyDescent="0.2">
      <c r="A57" s="131"/>
      <c r="B57" s="243">
        <v>14</v>
      </c>
      <c r="C57" s="1643">
        <v>42887</v>
      </c>
      <c r="D57" s="1643"/>
      <c r="E57" s="133"/>
      <c r="F57" s="133"/>
      <c r="G57" s="133"/>
      <c r="H57" s="133"/>
      <c r="I57" s="133"/>
      <c r="J57" s="133"/>
      <c r="K57" s="133"/>
      <c r="L57" s="133"/>
      <c r="M57" s="133"/>
      <c r="N57" s="133"/>
      <c r="P57" s="131"/>
    </row>
    <row r="60" spans="1:34" x14ac:dyDescent="0.2">
      <c r="AA60" s="132">
        <v>1</v>
      </c>
    </row>
  </sheetData>
  <mergeCells count="20">
    <mergeCell ref="L1:O1"/>
    <mergeCell ref="C5:D6"/>
    <mergeCell ref="C8:F8"/>
    <mergeCell ref="C13:D14"/>
    <mergeCell ref="K14:L14"/>
    <mergeCell ref="I14:J14"/>
    <mergeCell ref="M14:N14"/>
    <mergeCell ref="C29:F29"/>
    <mergeCell ref="C57:D57"/>
    <mergeCell ref="C33:N33"/>
    <mergeCell ref="C34:D35"/>
    <mergeCell ref="I35:J35"/>
    <mergeCell ref="K35:L35"/>
    <mergeCell ref="M35:N35"/>
    <mergeCell ref="G32:H32"/>
    <mergeCell ref="I32:J32"/>
    <mergeCell ref="K32:L32"/>
    <mergeCell ref="M32:N32"/>
    <mergeCell ref="C56:O56"/>
    <mergeCell ref="I55:O5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RowHeight="12.75" x14ac:dyDescent="0.2"/>
  <cols>
    <col min="1" max="1" width="1" style="92" customWidth="1"/>
    <col min="2" max="2" width="2.5703125" style="92" customWidth="1"/>
    <col min="3" max="3" width="2.28515625" style="92" customWidth="1"/>
    <col min="4" max="4" width="39.140625" style="92" customWidth="1"/>
    <col min="5" max="5" width="10.42578125" style="92" customWidth="1"/>
    <col min="6" max="6" width="11" style="92" customWidth="1"/>
    <col min="7" max="7" width="10.42578125" style="92" customWidth="1"/>
    <col min="8" max="8" width="11" style="92" customWidth="1"/>
    <col min="9" max="9" width="10.7109375" style="92" customWidth="1"/>
    <col min="10" max="10" width="2.5703125" style="92" customWidth="1"/>
    <col min="11" max="11" width="1" style="92" customWidth="1"/>
    <col min="12" max="16384" width="9.140625" style="92"/>
  </cols>
  <sheetData>
    <row r="1" spans="1:11" ht="13.5" customHeight="1" x14ac:dyDescent="0.2">
      <c r="A1" s="2"/>
      <c r="B1" s="1675" t="s">
        <v>317</v>
      </c>
      <c r="C1" s="1675"/>
      <c r="D1" s="1675"/>
      <c r="E1" s="217"/>
      <c r="F1" s="217"/>
      <c r="G1" s="217"/>
      <c r="H1" s="217"/>
      <c r="I1" s="217"/>
      <c r="J1" s="259"/>
      <c r="K1" s="2"/>
    </row>
    <row r="2" spans="1:11" ht="6" customHeight="1" x14ac:dyDescent="0.2">
      <c r="A2" s="2"/>
      <c r="B2" s="1599"/>
      <c r="C2" s="1599"/>
      <c r="D2" s="1599"/>
      <c r="E2" s="4"/>
      <c r="F2" s="4"/>
      <c r="G2" s="4"/>
      <c r="H2" s="4"/>
      <c r="I2" s="4"/>
      <c r="J2" s="529"/>
      <c r="K2" s="2"/>
    </row>
    <row r="3" spans="1:11" ht="13.5" customHeight="1" thickBot="1" x14ac:dyDescent="0.25">
      <c r="A3" s="2"/>
      <c r="B3" s="4"/>
      <c r="C3" s="4"/>
      <c r="D3" s="4"/>
      <c r="E3" s="723"/>
      <c r="F3" s="723"/>
      <c r="G3" s="723"/>
      <c r="H3" s="723"/>
      <c r="I3" s="723" t="s">
        <v>70</v>
      </c>
      <c r="J3" s="214"/>
      <c r="K3" s="2"/>
    </row>
    <row r="4" spans="1:11" s="7" customFormat="1" ht="13.5" customHeight="1" thickBot="1" x14ac:dyDescent="0.25">
      <c r="A4" s="6"/>
      <c r="B4" s="14"/>
      <c r="C4" s="1668" t="s">
        <v>344</v>
      </c>
      <c r="D4" s="1669"/>
      <c r="E4" s="1669"/>
      <c r="F4" s="1669"/>
      <c r="G4" s="1669"/>
      <c r="H4" s="1669"/>
      <c r="I4" s="1670"/>
      <c r="J4" s="214"/>
      <c r="K4" s="6"/>
    </row>
    <row r="5" spans="1:11" ht="4.5" customHeight="1" x14ac:dyDescent="0.2">
      <c r="A5" s="2"/>
      <c r="B5" s="4"/>
      <c r="C5" s="1671" t="s">
        <v>85</v>
      </c>
      <c r="D5" s="1672"/>
      <c r="E5" s="725"/>
      <c r="F5" s="725"/>
      <c r="G5" s="725"/>
      <c r="H5" s="725"/>
      <c r="I5" s="725"/>
      <c r="J5" s="214"/>
      <c r="K5" s="2"/>
    </row>
    <row r="6" spans="1:11" ht="15.75" customHeight="1" x14ac:dyDescent="0.2">
      <c r="A6" s="2"/>
      <c r="B6" s="4"/>
      <c r="C6" s="1671"/>
      <c r="D6" s="1672"/>
      <c r="E6" s="1666" t="s">
        <v>343</v>
      </c>
      <c r="F6" s="1666"/>
      <c r="G6" s="1666"/>
      <c r="H6" s="1666"/>
      <c r="I6" s="1666"/>
      <c r="J6" s="214"/>
      <c r="K6" s="2"/>
    </row>
    <row r="7" spans="1:11" ht="13.5" customHeight="1" x14ac:dyDescent="0.2">
      <c r="A7" s="2"/>
      <c r="B7" s="4"/>
      <c r="C7" s="1672"/>
      <c r="D7" s="1672"/>
      <c r="E7" s="1673">
        <v>2016</v>
      </c>
      <c r="F7" s="1674"/>
      <c r="G7" s="1674"/>
      <c r="H7" s="1674"/>
      <c r="I7" s="1225">
        <v>2017</v>
      </c>
      <c r="J7" s="214"/>
      <c r="K7" s="2"/>
    </row>
    <row r="8" spans="1:11" ht="13.5" customHeight="1" x14ac:dyDescent="0.2">
      <c r="A8" s="2"/>
      <c r="B8" s="4"/>
      <c r="C8" s="531"/>
      <c r="D8" s="531"/>
      <c r="E8" s="724" t="s">
        <v>93</v>
      </c>
      <c r="F8" s="950" t="s">
        <v>102</v>
      </c>
      <c r="G8" s="724" t="s">
        <v>496</v>
      </c>
      <c r="H8" s="1099" t="s">
        <v>96</v>
      </c>
      <c r="I8" s="1099" t="s">
        <v>93</v>
      </c>
      <c r="J8" s="214"/>
      <c r="K8" s="2"/>
    </row>
    <row r="9" spans="1:11" s="534" customFormat="1" ht="23.25" customHeight="1" x14ac:dyDescent="0.2">
      <c r="A9" s="532"/>
      <c r="B9" s="533"/>
      <c r="C9" s="1667" t="s">
        <v>68</v>
      </c>
      <c r="D9" s="1667"/>
      <c r="E9" s="1028">
        <v>5.19</v>
      </c>
      <c r="F9" s="1028">
        <v>5.21</v>
      </c>
      <c r="G9" s="1028">
        <v>5.21</v>
      </c>
      <c r="H9" s="1028">
        <v>5.2</v>
      </c>
      <c r="I9" s="1028">
        <v>5.3</v>
      </c>
      <c r="J9" s="599"/>
      <c r="K9" s="532"/>
    </row>
    <row r="10" spans="1:11" ht="18.75" customHeight="1" x14ac:dyDescent="0.2">
      <c r="A10" s="2"/>
      <c r="B10" s="4"/>
      <c r="C10" s="201" t="s">
        <v>325</v>
      </c>
      <c r="D10" s="13"/>
      <c r="E10" s="1029">
        <v>10.95</v>
      </c>
      <c r="F10" s="1029">
        <v>10.93</v>
      </c>
      <c r="G10" s="1029">
        <v>10.63</v>
      </c>
      <c r="H10" s="1029">
        <v>10.77</v>
      </c>
      <c r="I10" s="1029">
        <v>10.9</v>
      </c>
      <c r="J10" s="599"/>
      <c r="K10" s="2"/>
    </row>
    <row r="11" spans="1:11" ht="18.75" customHeight="1" x14ac:dyDescent="0.2">
      <c r="A11" s="2"/>
      <c r="B11" s="4"/>
      <c r="C11" s="201" t="s">
        <v>251</v>
      </c>
      <c r="D11" s="22"/>
      <c r="E11" s="1029">
        <v>6.98</v>
      </c>
      <c r="F11" s="1029">
        <v>6.96</v>
      </c>
      <c r="G11" s="1029">
        <v>7.02</v>
      </c>
      <c r="H11" s="1029">
        <v>7.07</v>
      </c>
      <c r="I11" s="1029">
        <v>7.2</v>
      </c>
      <c r="J11" s="599"/>
      <c r="K11" s="2"/>
    </row>
    <row r="12" spans="1:11" ht="18.75" customHeight="1" x14ac:dyDescent="0.2">
      <c r="A12" s="2"/>
      <c r="B12" s="4"/>
      <c r="C12" s="201" t="s">
        <v>252</v>
      </c>
      <c r="D12" s="22"/>
      <c r="E12" s="1029">
        <v>4.2300000000000004</v>
      </c>
      <c r="F12" s="1029">
        <v>4.29</v>
      </c>
      <c r="G12" s="1029">
        <v>4.3</v>
      </c>
      <c r="H12" s="1029">
        <v>4.28</v>
      </c>
      <c r="I12" s="1029">
        <v>4.3</v>
      </c>
      <c r="J12" s="599"/>
      <c r="K12" s="2"/>
    </row>
    <row r="13" spans="1:11" ht="18.75" customHeight="1" x14ac:dyDescent="0.2">
      <c r="A13" s="2"/>
      <c r="B13" s="4"/>
      <c r="C13" s="201" t="s">
        <v>84</v>
      </c>
      <c r="D13" s="13"/>
      <c r="E13" s="1029">
        <v>4.21</v>
      </c>
      <c r="F13" s="1029">
        <v>4.1900000000000004</v>
      </c>
      <c r="G13" s="1029">
        <v>4.2699999999999996</v>
      </c>
      <c r="H13" s="1029">
        <v>4.2699999999999996</v>
      </c>
      <c r="I13" s="1029">
        <v>4.3</v>
      </c>
      <c r="J13" s="530"/>
      <c r="K13" s="2"/>
    </row>
    <row r="14" spans="1:11" ht="18.75" customHeight="1" x14ac:dyDescent="0.2">
      <c r="A14" s="2"/>
      <c r="B14" s="4"/>
      <c r="C14" s="201" t="s">
        <v>253</v>
      </c>
      <c r="D14" s="22"/>
      <c r="E14" s="1029">
        <v>4.47</v>
      </c>
      <c r="F14" s="1029">
        <v>4.5</v>
      </c>
      <c r="G14" s="1029">
        <v>4.4800000000000004</v>
      </c>
      <c r="H14" s="1029">
        <v>4.46</v>
      </c>
      <c r="I14" s="1029">
        <v>4.5</v>
      </c>
      <c r="J14" s="530"/>
      <c r="K14" s="2"/>
    </row>
    <row r="15" spans="1:11" ht="18.75" customHeight="1" x14ac:dyDescent="0.2">
      <c r="A15" s="2"/>
      <c r="B15" s="4"/>
      <c r="C15" s="201" t="s">
        <v>83</v>
      </c>
      <c r="D15" s="22"/>
      <c r="E15" s="1029">
        <v>4.2699999999999996</v>
      </c>
      <c r="F15" s="1029">
        <v>4.16</v>
      </c>
      <c r="G15" s="1029">
        <v>4.2699999999999996</v>
      </c>
      <c r="H15" s="1029">
        <v>4.28</v>
      </c>
      <c r="I15" s="1029">
        <v>4.4000000000000004</v>
      </c>
      <c r="J15" s="530"/>
      <c r="K15" s="2"/>
    </row>
    <row r="16" spans="1:11" ht="18.75" customHeight="1" x14ac:dyDescent="0.2">
      <c r="A16" s="2"/>
      <c r="B16" s="4"/>
      <c r="C16" s="201" t="s">
        <v>254</v>
      </c>
      <c r="D16" s="22"/>
      <c r="E16" s="1029">
        <v>4.49</v>
      </c>
      <c r="F16" s="1029">
        <v>4.33</v>
      </c>
      <c r="G16" s="1029">
        <v>4.29</v>
      </c>
      <c r="H16" s="1029">
        <v>4.3099999999999996</v>
      </c>
      <c r="I16" s="1029">
        <v>4.4000000000000004</v>
      </c>
      <c r="J16" s="530"/>
      <c r="K16" s="2"/>
    </row>
    <row r="17" spans="1:18" ht="18.75" customHeight="1" x14ac:dyDescent="0.2">
      <c r="A17" s="2"/>
      <c r="B17" s="4"/>
      <c r="C17" s="201" t="s">
        <v>82</v>
      </c>
      <c r="D17" s="22"/>
      <c r="E17" s="1029">
        <v>4.25</v>
      </c>
      <c r="F17" s="1029">
        <v>4.26</v>
      </c>
      <c r="G17" s="1029">
        <v>4.2300000000000004</v>
      </c>
      <c r="H17" s="1029">
        <v>4.37</v>
      </c>
      <c r="I17" s="1029">
        <v>4.4000000000000004</v>
      </c>
      <c r="J17" s="530"/>
      <c r="K17" s="2"/>
    </row>
    <row r="18" spans="1:18" ht="18.75" customHeight="1" x14ac:dyDescent="0.2">
      <c r="A18" s="2"/>
      <c r="B18" s="4"/>
      <c r="C18" s="201" t="s">
        <v>81</v>
      </c>
      <c r="D18" s="22"/>
      <c r="E18" s="1029">
        <v>4.82</v>
      </c>
      <c r="F18" s="1029">
        <v>4.7300000000000004</v>
      </c>
      <c r="G18" s="1029">
        <v>4.8</v>
      </c>
      <c r="H18" s="1029">
        <v>4.78</v>
      </c>
      <c r="I18" s="1029">
        <v>4.9000000000000004</v>
      </c>
      <c r="J18" s="530"/>
      <c r="K18" s="2"/>
    </row>
    <row r="19" spans="1:18" ht="18.75" customHeight="1" x14ac:dyDescent="0.2">
      <c r="A19" s="2"/>
      <c r="B19" s="4"/>
      <c r="C19" s="201" t="s">
        <v>255</v>
      </c>
      <c r="D19" s="22"/>
      <c r="E19" s="1029">
        <v>4.25</v>
      </c>
      <c r="F19" s="1029">
        <v>4.25</v>
      </c>
      <c r="G19" s="1029">
        <v>4.32</v>
      </c>
      <c r="H19" s="1029">
        <v>4.3</v>
      </c>
      <c r="I19" s="1029">
        <v>4.4000000000000004</v>
      </c>
      <c r="J19" s="530"/>
      <c r="K19" s="2"/>
    </row>
    <row r="20" spans="1:18" ht="18.75" customHeight="1" x14ac:dyDescent="0.2">
      <c r="A20" s="2"/>
      <c r="B20" s="4"/>
      <c r="C20" s="201" t="s">
        <v>80</v>
      </c>
      <c r="D20" s="13"/>
      <c r="E20" s="1029">
        <v>4.92</v>
      </c>
      <c r="F20" s="1029">
        <v>4.9800000000000004</v>
      </c>
      <c r="G20" s="1029">
        <v>5.0599999999999996</v>
      </c>
      <c r="H20" s="1029">
        <v>5.12</v>
      </c>
      <c r="I20" s="1029">
        <v>5</v>
      </c>
      <c r="J20" s="530"/>
      <c r="K20" s="2"/>
    </row>
    <row r="21" spans="1:18" ht="18.75" customHeight="1" x14ac:dyDescent="0.2">
      <c r="A21" s="2"/>
      <c r="B21" s="4"/>
      <c r="C21" s="201" t="s">
        <v>256</v>
      </c>
      <c r="D21" s="22"/>
      <c r="E21" s="1029">
        <v>5.17</v>
      </c>
      <c r="F21" s="1029">
        <v>5.23</v>
      </c>
      <c r="G21" s="1029">
        <v>5.27</v>
      </c>
      <c r="H21" s="1029">
        <v>5.09</v>
      </c>
      <c r="I21" s="1029">
        <v>5.0999999999999996</v>
      </c>
      <c r="J21" s="530"/>
      <c r="K21" s="2"/>
    </row>
    <row r="22" spans="1:18" ht="18.75" customHeight="1" x14ac:dyDescent="0.2">
      <c r="A22" s="2"/>
      <c r="B22" s="4"/>
      <c r="C22" s="201" t="s">
        <v>257</v>
      </c>
      <c r="D22" s="22"/>
      <c r="E22" s="1029">
        <v>4.8</v>
      </c>
      <c r="F22" s="1029">
        <v>4.8099999999999996</v>
      </c>
      <c r="G22" s="1029">
        <v>4.87</v>
      </c>
      <c r="H22" s="1029">
        <v>4.8499999999999996</v>
      </c>
      <c r="I22" s="1029">
        <v>4.9000000000000004</v>
      </c>
      <c r="J22" s="530"/>
      <c r="K22" s="2"/>
    </row>
    <row r="23" spans="1:18" ht="18.75" customHeight="1" x14ac:dyDescent="0.2">
      <c r="A23" s="2"/>
      <c r="B23" s="4"/>
      <c r="C23" s="201" t="s">
        <v>331</v>
      </c>
      <c r="D23" s="22"/>
      <c r="E23" s="1029">
        <v>4.67</v>
      </c>
      <c r="F23" s="1029">
        <v>4.67</v>
      </c>
      <c r="G23" s="1029">
        <v>4.7</v>
      </c>
      <c r="H23" s="1029">
        <v>4.7</v>
      </c>
      <c r="I23" s="1029">
        <v>4.7</v>
      </c>
      <c r="J23" s="530"/>
      <c r="K23" s="2"/>
    </row>
    <row r="24" spans="1:18" ht="18.75" customHeight="1" x14ac:dyDescent="0.2">
      <c r="A24" s="2"/>
      <c r="B24" s="4"/>
      <c r="C24" s="201" t="s">
        <v>332</v>
      </c>
      <c r="D24" s="22"/>
      <c r="E24" s="1029">
        <v>4.12</v>
      </c>
      <c r="F24" s="1029">
        <v>4.1500000000000004</v>
      </c>
      <c r="G24" s="1029">
        <v>4.2</v>
      </c>
      <c r="H24" s="1029">
        <v>4.1399999999999997</v>
      </c>
      <c r="I24" s="1029">
        <v>4.2</v>
      </c>
      <c r="J24" s="530"/>
      <c r="K24" s="2"/>
    </row>
    <row r="25" spans="1:18" ht="35.25" customHeight="1" thickBot="1" x14ac:dyDescent="0.25">
      <c r="A25" s="2"/>
      <c r="B25" s="4"/>
      <c r="C25" s="726"/>
      <c r="D25" s="726"/>
      <c r="E25" s="535"/>
      <c r="F25" s="535"/>
      <c r="G25" s="535"/>
      <c r="H25" s="535"/>
      <c r="I25" s="535"/>
      <c r="J25" s="530"/>
      <c r="K25" s="2"/>
    </row>
    <row r="26" spans="1:18" s="7" customFormat="1" ht="13.5" customHeight="1" thickBot="1" x14ac:dyDescent="0.25">
      <c r="A26" s="6"/>
      <c r="B26" s="14"/>
      <c r="C26" s="1668" t="s">
        <v>345</v>
      </c>
      <c r="D26" s="1669"/>
      <c r="E26" s="1669"/>
      <c r="F26" s="1669"/>
      <c r="G26" s="1669"/>
      <c r="H26" s="1669"/>
      <c r="I26" s="1670"/>
      <c r="J26" s="530"/>
      <c r="K26" s="6"/>
    </row>
    <row r="27" spans="1:18" ht="4.5" customHeight="1" x14ac:dyDescent="0.2">
      <c r="A27" s="2"/>
      <c r="B27" s="4"/>
      <c r="C27" s="1671" t="s">
        <v>85</v>
      </c>
      <c r="D27" s="1672"/>
      <c r="E27" s="726"/>
      <c r="F27" s="726"/>
      <c r="G27" s="726"/>
      <c r="H27" s="726"/>
      <c r="I27" s="726"/>
      <c r="J27" s="530"/>
      <c r="K27" s="2"/>
    </row>
    <row r="28" spans="1:18" ht="15.75" customHeight="1" x14ac:dyDescent="0.2">
      <c r="A28" s="2"/>
      <c r="B28" s="4"/>
      <c r="C28" s="1671"/>
      <c r="D28" s="1672"/>
      <c r="E28" s="1666" t="s">
        <v>351</v>
      </c>
      <c r="F28" s="1666"/>
      <c r="G28" s="1666"/>
      <c r="H28" s="1666"/>
      <c r="I28" s="1666"/>
      <c r="J28" s="214"/>
      <c r="K28" s="2"/>
    </row>
    <row r="29" spans="1:18" ht="13.5" customHeight="1" x14ac:dyDescent="0.2">
      <c r="A29" s="2"/>
      <c r="B29" s="4"/>
      <c r="C29" s="1672"/>
      <c r="D29" s="1672"/>
      <c r="E29" s="1673">
        <v>2016</v>
      </c>
      <c r="F29" s="1674"/>
      <c r="G29" s="1674"/>
      <c r="H29" s="1674"/>
      <c r="I29" s="1225">
        <v>2017</v>
      </c>
      <c r="J29" s="214"/>
      <c r="K29" s="2"/>
    </row>
    <row r="30" spans="1:18" ht="13.5" customHeight="1" x14ac:dyDescent="0.2">
      <c r="A30" s="2"/>
      <c r="B30" s="4"/>
      <c r="C30" s="531"/>
      <c r="D30" s="531"/>
      <c r="E30" s="724" t="s">
        <v>93</v>
      </c>
      <c r="F30" s="950" t="s">
        <v>102</v>
      </c>
      <c r="G30" s="724" t="s">
        <v>496</v>
      </c>
      <c r="H30" s="1099" t="s">
        <v>96</v>
      </c>
      <c r="I30" s="1099" t="s">
        <v>93</v>
      </c>
      <c r="J30" s="214"/>
      <c r="K30" s="2"/>
      <c r="M30" s="1050"/>
      <c r="O30" s="1050"/>
    </row>
    <row r="31" spans="1:18" s="534" customFormat="1" ht="23.25" customHeight="1" x14ac:dyDescent="0.2">
      <c r="A31" s="532"/>
      <c r="B31" s="533"/>
      <c r="C31" s="1667" t="s">
        <v>68</v>
      </c>
      <c r="D31" s="1667"/>
      <c r="E31" s="1026">
        <v>897.86</v>
      </c>
      <c r="F31" s="1026">
        <v>901.57</v>
      </c>
      <c r="G31" s="1026">
        <v>902.73</v>
      </c>
      <c r="H31" s="1026">
        <v>900.77</v>
      </c>
      <c r="I31" s="1026">
        <v>914.1</v>
      </c>
      <c r="J31" s="599"/>
      <c r="K31" s="532"/>
      <c r="M31" s="1022"/>
      <c r="O31" s="1089"/>
      <c r="Q31" s="1022"/>
      <c r="R31" s="1022"/>
    </row>
    <row r="32" spans="1:18" ht="18.75" customHeight="1" x14ac:dyDescent="0.2">
      <c r="A32" s="2"/>
      <c r="B32" s="4"/>
      <c r="C32" s="201" t="s">
        <v>325</v>
      </c>
      <c r="D32" s="13"/>
      <c r="E32" s="1027">
        <v>1883.15</v>
      </c>
      <c r="F32" s="1027">
        <v>1878.1</v>
      </c>
      <c r="G32" s="1027">
        <v>1826.47</v>
      </c>
      <c r="H32" s="1027">
        <v>1849.69</v>
      </c>
      <c r="I32" s="1027">
        <v>1867.1</v>
      </c>
      <c r="J32" s="599"/>
      <c r="K32" s="2"/>
      <c r="M32" s="1022"/>
      <c r="N32" s="534"/>
      <c r="O32" s="1089"/>
    </row>
    <row r="33" spans="1:15" ht="18.75" customHeight="1" x14ac:dyDescent="0.2">
      <c r="A33" s="2"/>
      <c r="B33" s="4"/>
      <c r="C33" s="201" t="s">
        <v>251</v>
      </c>
      <c r="D33" s="22"/>
      <c r="E33" s="1027">
        <v>1209.71</v>
      </c>
      <c r="F33" s="1027">
        <v>1205.8900000000001</v>
      </c>
      <c r="G33" s="1027">
        <v>1217.05</v>
      </c>
      <c r="H33" s="1027">
        <v>1225.3399999999999</v>
      </c>
      <c r="I33" s="1027">
        <v>1240.7</v>
      </c>
      <c r="J33" s="599"/>
      <c r="K33" s="2"/>
      <c r="M33" s="1022"/>
      <c r="N33" s="534"/>
      <c r="O33" s="1089"/>
    </row>
    <row r="34" spans="1:15" ht="18.75" customHeight="1" x14ac:dyDescent="0.2">
      <c r="A34" s="2"/>
      <c r="B34" s="4"/>
      <c r="C34" s="201" t="s">
        <v>252</v>
      </c>
      <c r="D34" s="22"/>
      <c r="E34" s="1027">
        <v>732.21</v>
      </c>
      <c r="F34" s="1027">
        <v>742.81</v>
      </c>
      <c r="G34" s="1027">
        <v>745.52</v>
      </c>
      <c r="H34" s="1027">
        <v>741.11</v>
      </c>
      <c r="I34" s="1027">
        <v>752.1</v>
      </c>
      <c r="J34" s="599"/>
      <c r="K34" s="2"/>
      <c r="M34" s="1022"/>
      <c r="N34" s="534"/>
      <c r="O34" s="1089"/>
    </row>
    <row r="35" spans="1:15" ht="18.75" customHeight="1" x14ac:dyDescent="0.2">
      <c r="A35" s="2"/>
      <c r="B35" s="4"/>
      <c r="C35" s="201" t="s">
        <v>84</v>
      </c>
      <c r="D35" s="13"/>
      <c r="E35" s="1027">
        <v>729.3</v>
      </c>
      <c r="F35" s="1027">
        <v>726.23</v>
      </c>
      <c r="G35" s="1027">
        <v>740.52</v>
      </c>
      <c r="H35" s="1027">
        <v>739.3</v>
      </c>
      <c r="I35" s="1027">
        <v>753</v>
      </c>
      <c r="J35" s="530"/>
      <c r="K35" s="2"/>
      <c r="M35" s="1022"/>
      <c r="N35" s="534"/>
      <c r="O35" s="1089"/>
    </row>
    <row r="36" spans="1:15" ht="18.75" customHeight="1" x14ac:dyDescent="0.2">
      <c r="A36" s="2"/>
      <c r="B36" s="4"/>
      <c r="C36" s="201" t="s">
        <v>253</v>
      </c>
      <c r="D36" s="22"/>
      <c r="E36" s="1027">
        <v>773.79</v>
      </c>
      <c r="F36" s="1027">
        <v>778.97</v>
      </c>
      <c r="G36" s="1027">
        <v>775.81</v>
      </c>
      <c r="H36" s="1027">
        <v>771.28</v>
      </c>
      <c r="I36" s="1027">
        <v>779.5</v>
      </c>
      <c r="J36" s="530"/>
      <c r="K36" s="2"/>
      <c r="M36" s="1022"/>
      <c r="N36" s="534"/>
      <c r="O36" s="1089"/>
    </row>
    <row r="37" spans="1:15" ht="18.75" customHeight="1" x14ac:dyDescent="0.2">
      <c r="A37" s="2"/>
      <c r="B37" s="4"/>
      <c r="C37" s="201" t="s">
        <v>83</v>
      </c>
      <c r="D37" s="22"/>
      <c r="E37" s="1027">
        <v>739.53</v>
      </c>
      <c r="F37" s="1027">
        <v>720.26</v>
      </c>
      <c r="G37" s="1027">
        <v>739.67</v>
      </c>
      <c r="H37" s="1027">
        <v>742.2</v>
      </c>
      <c r="I37" s="1027">
        <v>758.5</v>
      </c>
      <c r="J37" s="530"/>
      <c r="K37" s="2"/>
      <c r="M37" s="1022"/>
      <c r="N37" s="534"/>
      <c r="O37" s="1089"/>
    </row>
    <row r="38" spans="1:15" ht="18.75" customHeight="1" x14ac:dyDescent="0.2">
      <c r="A38" s="2"/>
      <c r="B38" s="4"/>
      <c r="C38" s="201" t="s">
        <v>254</v>
      </c>
      <c r="D38" s="22"/>
      <c r="E38" s="1027">
        <v>777.86</v>
      </c>
      <c r="F38" s="1027">
        <v>750.01</v>
      </c>
      <c r="G38" s="1027">
        <v>743.95</v>
      </c>
      <c r="H38" s="1027">
        <v>747.9</v>
      </c>
      <c r="I38" s="1027">
        <v>765.9</v>
      </c>
      <c r="J38" s="530"/>
      <c r="K38" s="2"/>
      <c r="M38" s="1022"/>
      <c r="N38" s="534"/>
      <c r="O38" s="1089"/>
    </row>
    <row r="39" spans="1:15" ht="18.75" customHeight="1" x14ac:dyDescent="0.2">
      <c r="A39" s="2"/>
      <c r="B39" s="4"/>
      <c r="C39" s="201" t="s">
        <v>82</v>
      </c>
      <c r="D39" s="22"/>
      <c r="E39" s="1027">
        <v>736.58</v>
      </c>
      <c r="F39" s="1027">
        <v>738.96</v>
      </c>
      <c r="G39" s="1027">
        <v>733.22</v>
      </c>
      <c r="H39" s="1027">
        <v>756.25</v>
      </c>
      <c r="I39" s="1027">
        <v>765.5</v>
      </c>
      <c r="J39" s="530"/>
      <c r="K39" s="2"/>
      <c r="M39" s="1022"/>
      <c r="N39" s="534"/>
      <c r="O39" s="1089"/>
    </row>
    <row r="40" spans="1:15" ht="18.75" customHeight="1" x14ac:dyDescent="0.2">
      <c r="A40" s="2"/>
      <c r="B40" s="4"/>
      <c r="C40" s="201" t="s">
        <v>81</v>
      </c>
      <c r="D40" s="22"/>
      <c r="E40" s="1027">
        <v>834.85</v>
      </c>
      <c r="F40" s="1027">
        <v>820.31</v>
      </c>
      <c r="G40" s="1027">
        <v>831.2</v>
      </c>
      <c r="H40" s="1027">
        <v>829.34</v>
      </c>
      <c r="I40" s="1027">
        <v>855</v>
      </c>
      <c r="J40" s="530"/>
      <c r="K40" s="2"/>
      <c r="M40" s="1022"/>
      <c r="N40" s="534"/>
      <c r="O40" s="1089"/>
    </row>
    <row r="41" spans="1:15" ht="18.75" customHeight="1" x14ac:dyDescent="0.2">
      <c r="A41" s="2"/>
      <c r="B41" s="4"/>
      <c r="C41" s="201" t="s">
        <v>255</v>
      </c>
      <c r="D41" s="22"/>
      <c r="E41" s="1027">
        <v>736.24</v>
      </c>
      <c r="F41" s="1027">
        <v>735.62</v>
      </c>
      <c r="G41" s="1027">
        <v>747.84</v>
      </c>
      <c r="H41" s="1027">
        <v>745.1</v>
      </c>
      <c r="I41" s="1027">
        <v>766.7</v>
      </c>
      <c r="J41" s="530"/>
      <c r="K41" s="2"/>
      <c r="M41" s="1022"/>
      <c r="N41" s="534"/>
      <c r="O41" s="1089"/>
    </row>
    <row r="42" spans="1:15" ht="18.75" customHeight="1" x14ac:dyDescent="0.2">
      <c r="A42" s="2"/>
      <c r="B42" s="4"/>
      <c r="C42" s="201" t="s">
        <v>80</v>
      </c>
      <c r="D42" s="13"/>
      <c r="E42" s="1027">
        <v>853.26</v>
      </c>
      <c r="F42" s="1027">
        <v>863.33</v>
      </c>
      <c r="G42" s="1027">
        <v>877.26</v>
      </c>
      <c r="H42" s="1027">
        <v>886.55</v>
      </c>
      <c r="I42" s="1027">
        <v>872.2</v>
      </c>
      <c r="J42" s="530"/>
      <c r="K42" s="2"/>
      <c r="M42" s="1022"/>
      <c r="N42" s="534"/>
      <c r="O42" s="1089"/>
    </row>
    <row r="43" spans="1:15" ht="18.75" customHeight="1" x14ac:dyDescent="0.2">
      <c r="A43" s="2"/>
      <c r="B43" s="4"/>
      <c r="C43" s="201" t="s">
        <v>256</v>
      </c>
      <c r="D43" s="22"/>
      <c r="E43" s="1027">
        <v>895.11</v>
      </c>
      <c r="F43" s="1027">
        <v>906.3</v>
      </c>
      <c r="G43" s="1027">
        <v>913.28</v>
      </c>
      <c r="H43" s="1027">
        <v>881.58</v>
      </c>
      <c r="I43" s="1027">
        <v>890.4</v>
      </c>
      <c r="J43" s="530"/>
      <c r="K43" s="2"/>
      <c r="M43" s="1022"/>
      <c r="N43" s="534"/>
      <c r="O43" s="1089"/>
    </row>
    <row r="44" spans="1:15" ht="18.75" customHeight="1" x14ac:dyDescent="0.2">
      <c r="A44" s="2"/>
      <c r="B44" s="4"/>
      <c r="C44" s="201" t="s">
        <v>257</v>
      </c>
      <c r="D44" s="22"/>
      <c r="E44" s="1027">
        <v>831.5</v>
      </c>
      <c r="F44" s="1027">
        <v>833.48</v>
      </c>
      <c r="G44" s="1027">
        <v>843.53</v>
      </c>
      <c r="H44" s="1027">
        <v>840.46</v>
      </c>
      <c r="I44" s="1027">
        <v>840.7</v>
      </c>
      <c r="J44" s="530"/>
      <c r="K44" s="2"/>
      <c r="M44" s="1022"/>
      <c r="N44" s="534"/>
      <c r="O44" s="1089"/>
    </row>
    <row r="45" spans="1:15" ht="18.75" customHeight="1" x14ac:dyDescent="0.2">
      <c r="A45" s="2"/>
      <c r="B45" s="4"/>
      <c r="C45" s="201" t="s">
        <v>331</v>
      </c>
      <c r="D45" s="22"/>
      <c r="E45" s="1027">
        <v>809.26</v>
      </c>
      <c r="F45" s="1027">
        <v>809.81</v>
      </c>
      <c r="G45" s="1027">
        <v>812.33</v>
      </c>
      <c r="H45" s="1027">
        <v>814.85</v>
      </c>
      <c r="I45" s="1027">
        <v>822.9</v>
      </c>
      <c r="J45" s="530"/>
      <c r="K45" s="2"/>
      <c r="M45" s="1022"/>
      <c r="N45" s="534"/>
      <c r="O45" s="1089"/>
    </row>
    <row r="46" spans="1:15" ht="18.75" customHeight="1" x14ac:dyDescent="0.2">
      <c r="A46" s="2"/>
      <c r="B46" s="4"/>
      <c r="C46" s="201" t="s">
        <v>332</v>
      </c>
      <c r="D46" s="22"/>
      <c r="E46" s="1027">
        <v>713.15</v>
      </c>
      <c r="F46" s="1027">
        <v>718.08</v>
      </c>
      <c r="G46" s="1027">
        <v>727.13</v>
      </c>
      <c r="H46" s="1027">
        <v>716.58</v>
      </c>
      <c r="I46" s="1027">
        <v>731.8</v>
      </c>
      <c r="J46" s="530"/>
      <c r="K46" s="2"/>
      <c r="M46" s="1022"/>
      <c r="N46" s="534"/>
      <c r="O46" s="1089"/>
    </row>
    <row r="47" spans="1:15" s="536" customFormat="1" ht="13.5" customHeight="1" x14ac:dyDescent="0.2">
      <c r="A47" s="722"/>
      <c r="B47" s="722"/>
      <c r="C47" s="1655" t="s">
        <v>421</v>
      </c>
      <c r="D47" s="1655"/>
      <c r="E47" s="1655"/>
      <c r="F47" s="1655"/>
      <c r="G47" s="1655"/>
      <c r="H47" s="1655"/>
      <c r="I47" s="1655"/>
      <c r="J47" s="600"/>
      <c r="K47" s="722"/>
    </row>
    <row r="48" spans="1:15" ht="13.5" customHeight="1" x14ac:dyDescent="0.2">
      <c r="A48" s="2"/>
      <c r="B48" s="4"/>
      <c r="C48" s="42" t="s">
        <v>436</v>
      </c>
      <c r="D48" s="725"/>
      <c r="E48" s="725"/>
      <c r="G48" s="1137" t="s">
        <v>495</v>
      </c>
      <c r="H48" s="725"/>
      <c r="I48" s="725"/>
      <c r="J48" s="530"/>
      <c r="K48" s="2"/>
    </row>
    <row r="49" spans="1:11" ht="13.5" customHeight="1" x14ac:dyDescent="0.2">
      <c r="A49" s="2"/>
      <c r="B49" s="2"/>
      <c r="C49" s="2"/>
      <c r="D49" s="722"/>
      <c r="E49" s="4"/>
      <c r="F49" s="4"/>
      <c r="G49" s="4"/>
      <c r="H49" s="1665">
        <v>42887</v>
      </c>
      <c r="I49" s="1665"/>
      <c r="J49" s="258">
        <v>15</v>
      </c>
      <c r="K49" s="2"/>
    </row>
  </sheetData>
  <mergeCells count="14">
    <mergeCell ref="B1:D1"/>
    <mergeCell ref="B2:D2"/>
    <mergeCell ref="C4:I4"/>
    <mergeCell ref="C5:D7"/>
    <mergeCell ref="E6:I6"/>
    <mergeCell ref="E7:H7"/>
    <mergeCell ref="H49:I49"/>
    <mergeCell ref="E28:I28"/>
    <mergeCell ref="C31:D31"/>
    <mergeCell ref="C47:I47"/>
    <mergeCell ref="C9:D9"/>
    <mergeCell ref="C26:I26"/>
    <mergeCell ref="C27:D29"/>
    <mergeCell ref="E29:H29"/>
  </mergeCells>
  <conditionalFormatting sqref="O31:O46">
    <cfRule type="top10" dxfId="14" priority="1" bottom="1" rank="2"/>
    <cfRule type="top10" dxfId="13"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H80"/>
  <sheetViews>
    <sheetView zoomScale="125" zoomScaleNormal="125" workbookViewId="0"/>
  </sheetViews>
  <sheetFormatPr defaultRowHeight="12.75" x14ac:dyDescent="0.2"/>
  <cols>
    <col min="1" max="1" width="1" style="411" customWidth="1"/>
    <col min="2" max="2" width="2.5703125" style="411" customWidth="1"/>
    <col min="3" max="3" width="2.28515625" style="411" customWidth="1"/>
    <col min="4" max="4" width="26.42578125" style="468" customWidth="1"/>
    <col min="5" max="5" width="5.140625" style="468" customWidth="1"/>
    <col min="6" max="6" width="4.85546875" style="468" customWidth="1"/>
    <col min="7" max="8" width="5.7109375" style="411" customWidth="1"/>
    <col min="9" max="15" width="5" style="411" customWidth="1"/>
    <col min="16" max="16" width="6.28515625" style="411" customWidth="1"/>
    <col min="17" max="17" width="5.42578125" style="411" customWidth="1"/>
    <col min="18" max="18" width="2.5703125" style="411" customWidth="1"/>
    <col min="19" max="19" width="1" style="411" customWidth="1"/>
    <col min="20" max="20" width="7.85546875" style="411" bestFit="1" customWidth="1"/>
    <col min="21" max="21" width="7.5703125" style="1008" bestFit="1" customWidth="1"/>
    <col min="22" max="22" width="6.5703125" style="411" bestFit="1" customWidth="1"/>
    <col min="23" max="23" width="5.5703125" style="411" customWidth="1"/>
    <col min="24" max="16384" width="9.140625" style="411"/>
  </cols>
  <sheetData>
    <row r="1" spans="1:34" ht="13.5" customHeight="1" x14ac:dyDescent="0.2">
      <c r="A1" s="406"/>
      <c r="B1" s="468"/>
      <c r="C1" s="1690" t="s">
        <v>34</v>
      </c>
      <c r="D1" s="1690"/>
      <c r="E1" s="1690"/>
      <c r="F1" s="1690"/>
      <c r="G1" s="416"/>
      <c r="H1" s="416"/>
      <c r="I1" s="416"/>
      <c r="J1" s="1697" t="s">
        <v>414</v>
      </c>
      <c r="K1" s="1697"/>
      <c r="L1" s="1697"/>
      <c r="M1" s="1697"/>
      <c r="N1" s="1697"/>
      <c r="O1" s="1697"/>
      <c r="P1" s="1697"/>
      <c r="Q1" s="603"/>
      <c r="R1" s="603"/>
      <c r="S1" s="406"/>
    </row>
    <row r="2" spans="1:34" ht="6" customHeight="1" x14ac:dyDescent="0.2">
      <c r="A2" s="602"/>
      <c r="B2" s="524"/>
      <c r="C2" s="975"/>
      <c r="D2" s="1038"/>
      <c r="E2" s="457"/>
      <c r="F2" s="457"/>
      <c r="G2" s="457"/>
      <c r="H2" s="457"/>
      <c r="I2" s="457"/>
      <c r="J2" s="457"/>
      <c r="K2" s="457"/>
      <c r="L2" s="457"/>
      <c r="M2" s="457"/>
      <c r="N2" s="457"/>
      <c r="O2" s="457"/>
      <c r="P2" s="457"/>
      <c r="Q2" s="457"/>
      <c r="R2" s="416"/>
      <c r="S2" s="416"/>
    </row>
    <row r="3" spans="1:34" ht="11.25" customHeight="1" thickBot="1" x14ac:dyDescent="0.25">
      <c r="A3" s="406"/>
      <c r="B3" s="469"/>
      <c r="C3" s="465"/>
      <c r="D3" s="465"/>
      <c r="E3" s="416"/>
      <c r="F3" s="416"/>
      <c r="G3" s="416"/>
      <c r="H3" s="416"/>
      <c r="I3" s="416"/>
      <c r="J3" s="764"/>
      <c r="K3" s="764"/>
      <c r="L3" s="764"/>
      <c r="M3" s="764"/>
      <c r="N3" s="764"/>
      <c r="O3" s="764"/>
      <c r="P3" s="764"/>
      <c r="Q3" s="764" t="s">
        <v>70</v>
      </c>
      <c r="R3" s="416"/>
      <c r="S3" s="416"/>
    </row>
    <row r="4" spans="1:34" ht="13.5" customHeight="1" thickBot="1" x14ac:dyDescent="0.25">
      <c r="A4" s="406"/>
      <c r="B4" s="469"/>
      <c r="C4" s="1691" t="s">
        <v>128</v>
      </c>
      <c r="D4" s="1692"/>
      <c r="E4" s="1692"/>
      <c r="F4" s="1692"/>
      <c r="G4" s="1692"/>
      <c r="H4" s="1692"/>
      <c r="I4" s="1692"/>
      <c r="J4" s="1692"/>
      <c r="K4" s="1692"/>
      <c r="L4" s="1692"/>
      <c r="M4" s="1692"/>
      <c r="N4" s="1692"/>
      <c r="O4" s="1692"/>
      <c r="P4" s="1692"/>
      <c r="Q4" s="1693"/>
      <c r="R4" s="416"/>
      <c r="S4" s="416"/>
    </row>
    <row r="5" spans="1:34" ht="3.75" customHeight="1" x14ac:dyDescent="0.2">
      <c r="A5" s="406"/>
      <c r="B5" s="469"/>
      <c r="C5" s="465"/>
      <c r="D5" s="465"/>
      <c r="E5" s="416"/>
      <c r="F5" s="416"/>
      <c r="G5" s="424"/>
      <c r="H5" s="416"/>
      <c r="I5" s="416"/>
      <c r="J5" s="480"/>
      <c r="K5" s="480"/>
      <c r="L5" s="480"/>
      <c r="M5" s="480"/>
      <c r="N5" s="480"/>
      <c r="O5" s="480"/>
      <c r="P5" s="480"/>
      <c r="Q5" s="480"/>
      <c r="R5" s="416"/>
      <c r="S5" s="416"/>
    </row>
    <row r="6" spans="1:34" ht="13.5" customHeight="1" x14ac:dyDescent="0.2">
      <c r="A6" s="406"/>
      <c r="B6" s="469"/>
      <c r="C6" s="1686" t="s">
        <v>127</v>
      </c>
      <c r="D6" s="1687"/>
      <c r="E6" s="1687"/>
      <c r="F6" s="1687"/>
      <c r="G6" s="1687"/>
      <c r="H6" s="1687"/>
      <c r="I6" s="1687"/>
      <c r="J6" s="1687"/>
      <c r="K6" s="1687"/>
      <c r="L6" s="1687"/>
      <c r="M6" s="1687"/>
      <c r="N6" s="1687"/>
      <c r="O6" s="1687"/>
      <c r="P6" s="1687"/>
      <c r="Q6" s="1688"/>
      <c r="R6" s="416"/>
      <c r="S6" s="416"/>
    </row>
    <row r="7" spans="1:34" ht="2.25" customHeight="1" x14ac:dyDescent="0.2">
      <c r="A7" s="406"/>
      <c r="B7" s="469"/>
      <c r="C7" s="1694" t="s">
        <v>78</v>
      </c>
      <c r="D7" s="1694"/>
      <c r="E7" s="423"/>
      <c r="F7" s="423"/>
      <c r="G7" s="1696">
        <v>2014</v>
      </c>
      <c r="H7" s="1696"/>
      <c r="I7" s="1696"/>
      <c r="J7" s="1696"/>
      <c r="K7" s="1696"/>
      <c r="L7" s="1696"/>
      <c r="M7" s="1696"/>
      <c r="N7" s="1696"/>
      <c r="O7" s="1696"/>
      <c r="P7" s="1696"/>
      <c r="Q7" s="1696"/>
      <c r="R7" s="416"/>
      <c r="S7" s="416"/>
    </row>
    <row r="8" spans="1:34" ht="13.5" customHeight="1" x14ac:dyDescent="0.2">
      <c r="A8" s="406"/>
      <c r="B8" s="469"/>
      <c r="C8" s="1695"/>
      <c r="D8" s="1695"/>
      <c r="E8" s="1698">
        <v>2016</v>
      </c>
      <c r="F8" s="1698"/>
      <c r="G8" s="1698"/>
      <c r="H8" s="1698"/>
      <c r="I8" s="1698"/>
      <c r="J8" s="1698"/>
      <c r="K8" s="1698"/>
      <c r="L8" s="1698"/>
      <c r="M8" s="1699">
        <v>2017</v>
      </c>
      <c r="N8" s="1700"/>
      <c r="O8" s="1700"/>
      <c r="P8" s="1700"/>
      <c r="Q8" s="1700"/>
      <c r="R8" s="416"/>
      <c r="S8" s="416"/>
    </row>
    <row r="9" spans="1:34" ht="12.75" customHeight="1" x14ac:dyDescent="0.2">
      <c r="A9" s="406"/>
      <c r="B9" s="469"/>
      <c r="C9" s="421"/>
      <c r="D9" s="421"/>
      <c r="E9" s="849" t="s">
        <v>101</v>
      </c>
      <c r="F9" s="849" t="s">
        <v>100</v>
      </c>
      <c r="G9" s="849" t="s">
        <v>99</v>
      </c>
      <c r="H9" s="849" t="s">
        <v>98</v>
      </c>
      <c r="I9" s="849" t="s">
        <v>97</v>
      </c>
      <c r="J9" s="849" t="s">
        <v>96</v>
      </c>
      <c r="K9" s="849" t="s">
        <v>95</v>
      </c>
      <c r="L9" s="849" t="s">
        <v>94</v>
      </c>
      <c r="M9" s="1223" t="s">
        <v>525</v>
      </c>
      <c r="N9" s="849" t="s">
        <v>104</v>
      </c>
      <c r="O9" s="1045" t="s">
        <v>103</v>
      </c>
      <c r="P9" s="849" t="s">
        <v>102</v>
      </c>
      <c r="Q9" s="849" t="s">
        <v>101</v>
      </c>
      <c r="R9" s="526"/>
      <c r="S9" s="416"/>
    </row>
    <row r="10" spans="1:34" s="485" customFormat="1" ht="16.5" customHeight="1" x14ac:dyDescent="0.2">
      <c r="A10" s="481"/>
      <c r="B10" s="482"/>
      <c r="C10" s="1613" t="s">
        <v>105</v>
      </c>
      <c r="D10" s="1613"/>
      <c r="E10" s="483">
        <f t="shared" ref="E10:K10" si="0">SUM(E11:E17)</f>
        <v>18</v>
      </c>
      <c r="F10" s="483">
        <f t="shared" si="0"/>
        <v>29</v>
      </c>
      <c r="G10" s="483">
        <f t="shared" si="0"/>
        <v>19</v>
      </c>
      <c r="H10" s="483">
        <f t="shared" si="0"/>
        <v>25</v>
      </c>
      <c r="I10" s="483">
        <f t="shared" si="0"/>
        <v>16</v>
      </c>
      <c r="J10" s="483">
        <f t="shared" si="0"/>
        <v>15</v>
      </c>
      <c r="K10" s="483">
        <f t="shared" si="0"/>
        <v>4</v>
      </c>
      <c r="L10" s="483">
        <f t="shared" ref="L10:N10" si="1">SUM(L11:L17)</f>
        <v>18</v>
      </c>
      <c r="M10" s="483">
        <f t="shared" si="1"/>
        <v>11</v>
      </c>
      <c r="N10" s="483">
        <f t="shared" si="1"/>
        <v>26</v>
      </c>
      <c r="O10" s="483">
        <f>SUM(O11:O17)</f>
        <v>24</v>
      </c>
      <c r="P10" s="483">
        <f>SUM(P11:P17)</f>
        <v>19</v>
      </c>
      <c r="Q10" s="483">
        <f>SUM(Q11:Q17)</f>
        <v>24</v>
      </c>
      <c r="R10" s="498"/>
      <c r="S10" s="484"/>
      <c r="T10" s="876"/>
      <c r="U10" s="1009"/>
      <c r="V10" s="1009"/>
      <c r="W10" s="1009"/>
      <c r="X10" s="1009"/>
      <c r="Y10" s="1009"/>
      <c r="Z10" s="1009"/>
      <c r="AA10" s="1009"/>
      <c r="AB10" s="1009"/>
      <c r="AC10" s="1009"/>
      <c r="AD10" s="1009"/>
      <c r="AE10" s="1009"/>
      <c r="AF10" s="1009"/>
      <c r="AG10" s="1009"/>
      <c r="AH10" s="1009"/>
    </row>
    <row r="11" spans="1:34" s="489" customFormat="1" ht="10.5" customHeight="1" x14ac:dyDescent="0.2">
      <c r="A11" s="486"/>
      <c r="B11" s="487"/>
      <c r="C11" s="974"/>
      <c r="D11" s="576" t="s">
        <v>244</v>
      </c>
      <c r="E11" s="1039">
        <v>9</v>
      </c>
      <c r="F11" s="1039">
        <v>12</v>
      </c>
      <c r="G11" s="1039">
        <v>12</v>
      </c>
      <c r="H11" s="1039">
        <v>8</v>
      </c>
      <c r="I11" s="1039">
        <v>6</v>
      </c>
      <c r="J11" s="1039">
        <v>5</v>
      </c>
      <c r="K11" s="1039" t="s">
        <v>9</v>
      </c>
      <c r="L11" s="1039">
        <v>1</v>
      </c>
      <c r="M11" s="1039">
        <v>1</v>
      </c>
      <c r="N11" s="1039">
        <v>4</v>
      </c>
      <c r="O11" s="1039">
        <v>8</v>
      </c>
      <c r="P11" s="1039">
        <v>11</v>
      </c>
      <c r="Q11" s="1039">
        <v>4</v>
      </c>
      <c r="R11" s="526"/>
      <c r="S11" s="465"/>
      <c r="T11" s="892"/>
      <c r="U11" s="1009"/>
      <c r="V11" s="876"/>
      <c r="W11" s="976"/>
    </row>
    <row r="12" spans="1:34" s="489" customFormat="1" ht="10.5" customHeight="1" x14ac:dyDescent="0.2">
      <c r="A12" s="486"/>
      <c r="B12" s="487"/>
      <c r="C12" s="974"/>
      <c r="D12" s="576" t="s">
        <v>245</v>
      </c>
      <c r="E12" s="1039">
        <v>1</v>
      </c>
      <c r="F12" s="1039">
        <v>1</v>
      </c>
      <c r="G12" s="1039" t="s">
        <v>9</v>
      </c>
      <c r="H12" s="1039">
        <v>6</v>
      </c>
      <c r="I12" s="1039">
        <v>3</v>
      </c>
      <c r="J12" s="1039">
        <v>2</v>
      </c>
      <c r="K12" s="1039">
        <v>1</v>
      </c>
      <c r="L12" s="1039" t="s">
        <v>9</v>
      </c>
      <c r="M12" s="1039" t="s">
        <v>9</v>
      </c>
      <c r="N12" s="1039">
        <v>4</v>
      </c>
      <c r="O12" s="1039">
        <v>1</v>
      </c>
      <c r="P12" s="1039" t="s">
        <v>9</v>
      </c>
      <c r="Q12" s="1039">
        <v>4</v>
      </c>
      <c r="R12" s="526"/>
      <c r="S12" s="465"/>
      <c r="U12" s="1009"/>
      <c r="V12" s="876"/>
      <c r="W12" s="976"/>
    </row>
    <row r="13" spans="1:34" s="990" customFormat="1" ht="10.5" customHeight="1" x14ac:dyDescent="0.2">
      <c r="A13" s="1033"/>
      <c r="B13" s="1034"/>
      <c r="C13" s="1031"/>
      <c r="D13" s="576" t="s">
        <v>246</v>
      </c>
      <c r="E13" s="1039">
        <v>5</v>
      </c>
      <c r="F13" s="1039">
        <v>13</v>
      </c>
      <c r="G13" s="1039">
        <v>5</v>
      </c>
      <c r="H13" s="1039">
        <v>6</v>
      </c>
      <c r="I13" s="1039">
        <v>3</v>
      </c>
      <c r="J13" s="1039" t="s">
        <v>9</v>
      </c>
      <c r="K13" s="1039">
        <v>1</v>
      </c>
      <c r="L13" s="1039">
        <v>2</v>
      </c>
      <c r="M13" s="1039">
        <v>5</v>
      </c>
      <c r="N13" s="1039">
        <v>8</v>
      </c>
      <c r="O13" s="1039">
        <v>2</v>
      </c>
      <c r="P13" s="1039">
        <v>6</v>
      </c>
      <c r="Q13" s="1039">
        <v>13</v>
      </c>
      <c r="R13" s="786"/>
      <c r="S13" s="1035"/>
      <c r="U13" s="1009"/>
      <c r="V13" s="876"/>
      <c r="W13" s="1036"/>
    </row>
    <row r="14" spans="1:34" s="489" customFormat="1" ht="12" customHeight="1" x14ac:dyDescent="0.2">
      <c r="A14" s="486"/>
      <c r="B14" s="487"/>
      <c r="C14" s="974"/>
      <c r="D14" s="576" t="s">
        <v>247</v>
      </c>
      <c r="E14" s="1039" t="s">
        <v>9</v>
      </c>
      <c r="F14" s="1039">
        <v>3</v>
      </c>
      <c r="G14" s="1039">
        <v>1</v>
      </c>
      <c r="H14" s="1039">
        <v>5</v>
      </c>
      <c r="I14" s="1039">
        <v>3</v>
      </c>
      <c r="J14" s="1039">
        <v>4</v>
      </c>
      <c r="K14" s="1039">
        <v>1</v>
      </c>
      <c r="L14" s="1039">
        <v>9</v>
      </c>
      <c r="M14" s="1039" t="s">
        <v>9</v>
      </c>
      <c r="N14" s="1039" t="s">
        <v>9</v>
      </c>
      <c r="O14" s="1039">
        <v>1</v>
      </c>
      <c r="P14" s="1039">
        <v>1</v>
      </c>
      <c r="Q14" s="1039">
        <v>2</v>
      </c>
      <c r="R14" s="488"/>
      <c r="S14" s="465"/>
      <c r="U14" s="1009"/>
      <c r="V14" s="876"/>
    </row>
    <row r="15" spans="1:34" s="489" customFormat="1" ht="10.5" customHeight="1" x14ac:dyDescent="0.2">
      <c r="A15" s="486"/>
      <c r="B15" s="487"/>
      <c r="C15" s="974"/>
      <c r="D15" s="576" t="s">
        <v>248</v>
      </c>
      <c r="E15" s="1039" t="s">
        <v>9</v>
      </c>
      <c r="F15" s="1039" t="s">
        <v>9</v>
      </c>
      <c r="G15" s="1039" t="s">
        <v>9</v>
      </c>
      <c r="H15" s="1039" t="s">
        <v>9</v>
      </c>
      <c r="I15" s="1039" t="s">
        <v>9</v>
      </c>
      <c r="J15" s="1039" t="s">
        <v>9</v>
      </c>
      <c r="K15" s="1039" t="s">
        <v>9</v>
      </c>
      <c r="L15" s="1039" t="s">
        <v>9</v>
      </c>
      <c r="M15" s="1039" t="s">
        <v>9</v>
      </c>
      <c r="N15" s="1039" t="s">
        <v>9</v>
      </c>
      <c r="O15" s="1039" t="s">
        <v>9</v>
      </c>
      <c r="P15" s="1039" t="s">
        <v>9</v>
      </c>
      <c r="Q15" s="1039" t="s">
        <v>9</v>
      </c>
      <c r="R15" s="488"/>
      <c r="S15" s="465"/>
      <c r="T15" s="892"/>
      <c r="U15" s="1009"/>
      <c r="V15" s="876"/>
    </row>
    <row r="16" spans="1:34" s="489" customFormat="1" ht="10.5" customHeight="1" x14ac:dyDescent="0.2">
      <c r="A16" s="486"/>
      <c r="B16" s="487"/>
      <c r="C16" s="974"/>
      <c r="D16" s="576" t="s">
        <v>249</v>
      </c>
      <c r="E16" s="1039" t="s">
        <v>9</v>
      </c>
      <c r="F16" s="1039" t="s">
        <v>9</v>
      </c>
      <c r="G16" s="1039" t="s">
        <v>9</v>
      </c>
      <c r="H16" s="1039" t="s">
        <v>9</v>
      </c>
      <c r="I16" s="1039" t="s">
        <v>9</v>
      </c>
      <c r="J16" s="1039" t="s">
        <v>9</v>
      </c>
      <c r="K16" s="1039" t="s">
        <v>9</v>
      </c>
      <c r="L16" s="1039" t="s">
        <v>9</v>
      </c>
      <c r="M16" s="1039" t="s">
        <v>9</v>
      </c>
      <c r="N16" s="1039" t="s">
        <v>9</v>
      </c>
      <c r="O16" s="1039" t="s">
        <v>9</v>
      </c>
      <c r="P16" s="1039" t="s">
        <v>9</v>
      </c>
      <c r="Q16" s="1039" t="s">
        <v>9</v>
      </c>
      <c r="R16" s="488"/>
      <c r="S16" s="465"/>
      <c r="U16" s="1009"/>
      <c r="V16" s="876"/>
    </row>
    <row r="17" spans="1:22" s="489" customFormat="1" ht="12" customHeight="1" x14ac:dyDescent="0.2">
      <c r="A17" s="486"/>
      <c r="B17" s="487"/>
      <c r="C17" s="974"/>
      <c r="D17" s="490" t="s">
        <v>250</v>
      </c>
      <c r="E17" s="1039">
        <v>3</v>
      </c>
      <c r="F17" s="1039" t="s">
        <v>9</v>
      </c>
      <c r="G17" s="1039">
        <v>1</v>
      </c>
      <c r="H17" s="1039" t="s">
        <v>9</v>
      </c>
      <c r="I17" s="1039">
        <v>1</v>
      </c>
      <c r="J17" s="1039">
        <v>4</v>
      </c>
      <c r="K17" s="1039">
        <v>1</v>
      </c>
      <c r="L17" s="1039">
        <v>6</v>
      </c>
      <c r="M17" s="1039">
        <v>5</v>
      </c>
      <c r="N17" s="1039">
        <v>10</v>
      </c>
      <c r="O17" s="1039">
        <v>12</v>
      </c>
      <c r="P17" s="1039">
        <v>1</v>
      </c>
      <c r="Q17" s="1039">
        <v>1</v>
      </c>
      <c r="R17" s="488"/>
      <c r="S17" s="465"/>
      <c r="T17" s="892"/>
      <c r="U17" s="1009"/>
      <c r="V17" s="876"/>
    </row>
    <row r="18" spans="1:22" s="485" customFormat="1" ht="14.25" customHeight="1" x14ac:dyDescent="0.2">
      <c r="A18" s="491"/>
      <c r="B18" s="492"/>
      <c r="C18" s="972" t="s">
        <v>300</v>
      </c>
      <c r="D18" s="493"/>
      <c r="E18" s="483">
        <v>13</v>
      </c>
      <c r="F18" s="483">
        <v>21</v>
      </c>
      <c r="G18" s="483">
        <v>13</v>
      </c>
      <c r="H18" s="483">
        <v>13</v>
      </c>
      <c r="I18" s="483">
        <v>9</v>
      </c>
      <c r="J18" s="483">
        <v>4</v>
      </c>
      <c r="K18" s="483">
        <v>1</v>
      </c>
      <c r="L18" s="483">
        <v>10</v>
      </c>
      <c r="M18" s="483">
        <v>5</v>
      </c>
      <c r="N18" s="483" t="s">
        <v>523</v>
      </c>
      <c r="O18" s="483">
        <v>7</v>
      </c>
      <c r="P18" s="483">
        <v>16</v>
      </c>
      <c r="Q18" s="483">
        <v>18</v>
      </c>
      <c r="R18" s="488"/>
      <c r="S18" s="465"/>
      <c r="T18" s="892"/>
      <c r="U18" s="1009"/>
    </row>
    <row r="19" spans="1:22" s="497" customFormat="1" ht="14.25" customHeight="1" x14ac:dyDescent="0.2">
      <c r="A19" s="494"/>
      <c r="B19" s="495"/>
      <c r="C19" s="972" t="s">
        <v>301</v>
      </c>
      <c r="D19" s="1037"/>
      <c r="E19" s="496">
        <v>40008</v>
      </c>
      <c r="F19" s="496">
        <v>72191</v>
      </c>
      <c r="G19" s="496">
        <v>215365</v>
      </c>
      <c r="H19" s="496">
        <v>198826</v>
      </c>
      <c r="I19" s="496">
        <v>5877</v>
      </c>
      <c r="J19" s="496">
        <v>11624</v>
      </c>
      <c r="K19" s="496">
        <v>161</v>
      </c>
      <c r="L19" s="496">
        <v>181</v>
      </c>
      <c r="M19" s="496">
        <v>6441</v>
      </c>
      <c r="N19" s="496">
        <v>11171</v>
      </c>
      <c r="O19" s="496">
        <v>3689</v>
      </c>
      <c r="P19" s="496">
        <v>107944</v>
      </c>
      <c r="Q19" s="496">
        <v>45829</v>
      </c>
      <c r="R19" s="488"/>
      <c r="S19" s="465"/>
      <c r="T19" s="892"/>
      <c r="U19" s="1010"/>
      <c r="V19" s="1010"/>
    </row>
    <row r="20" spans="1:22" ht="9.75" customHeight="1" x14ac:dyDescent="0.2">
      <c r="A20" s="406"/>
      <c r="B20" s="469"/>
      <c r="C20" s="1676" t="s">
        <v>126</v>
      </c>
      <c r="D20" s="1676"/>
      <c r="E20" s="1039" t="s">
        <v>9</v>
      </c>
      <c r="F20" s="1039" t="s">
        <v>9</v>
      </c>
      <c r="G20" s="1039" t="s">
        <v>9</v>
      </c>
      <c r="H20" s="1039" t="s">
        <v>9</v>
      </c>
      <c r="I20" s="1039" t="s">
        <v>9</v>
      </c>
      <c r="J20" s="1039" t="s">
        <v>9</v>
      </c>
      <c r="K20" s="1039" t="s">
        <v>9</v>
      </c>
      <c r="L20" s="1039" t="s">
        <v>9</v>
      </c>
      <c r="M20" s="1039" t="s">
        <v>9</v>
      </c>
      <c r="N20" s="1039" t="s">
        <v>9</v>
      </c>
      <c r="O20" s="1039" t="s">
        <v>9</v>
      </c>
      <c r="P20" s="1039" t="s">
        <v>9</v>
      </c>
      <c r="Q20" s="1039">
        <v>341</v>
      </c>
      <c r="R20" s="488"/>
      <c r="S20" s="465"/>
      <c r="T20" s="489"/>
      <c r="U20" s="1010"/>
      <c r="V20" s="1010"/>
    </row>
    <row r="21" spans="1:22" ht="9.75" customHeight="1" x14ac:dyDescent="0.2">
      <c r="A21" s="406"/>
      <c r="B21" s="469"/>
      <c r="C21" s="1676" t="s">
        <v>125</v>
      </c>
      <c r="D21" s="1676"/>
      <c r="E21" s="1039" t="s">
        <v>9</v>
      </c>
      <c r="F21" s="1039" t="s">
        <v>9</v>
      </c>
      <c r="G21" s="1039" t="s">
        <v>9</v>
      </c>
      <c r="H21" s="1039" t="s">
        <v>9</v>
      </c>
      <c r="I21" s="1039" t="s">
        <v>9</v>
      </c>
      <c r="J21" s="1039" t="s">
        <v>9</v>
      </c>
      <c r="K21" s="1039" t="s">
        <v>9</v>
      </c>
      <c r="L21" s="1039" t="s">
        <v>9</v>
      </c>
      <c r="M21" s="1039" t="s">
        <v>9</v>
      </c>
      <c r="N21" s="1039" t="s">
        <v>9</v>
      </c>
      <c r="O21" s="1039" t="s">
        <v>9</v>
      </c>
      <c r="P21" s="1039" t="s">
        <v>9</v>
      </c>
      <c r="Q21" s="1039" t="s">
        <v>9</v>
      </c>
      <c r="R21" s="526"/>
      <c r="S21" s="416"/>
      <c r="T21" s="463"/>
      <c r="V21" s="463"/>
    </row>
    <row r="22" spans="1:22" ht="9.75" customHeight="1" x14ac:dyDescent="0.2">
      <c r="A22" s="406"/>
      <c r="B22" s="469"/>
      <c r="C22" s="1676" t="s">
        <v>124</v>
      </c>
      <c r="D22" s="1676"/>
      <c r="E22" s="1039">
        <v>27049</v>
      </c>
      <c r="F22" s="1039">
        <v>42400</v>
      </c>
      <c r="G22" s="1039">
        <v>48343</v>
      </c>
      <c r="H22" s="1039">
        <v>29978</v>
      </c>
      <c r="I22" s="1039">
        <v>2382</v>
      </c>
      <c r="J22" s="1039">
        <v>10283</v>
      </c>
      <c r="K22" s="1039">
        <v>161</v>
      </c>
      <c r="L22" s="1039">
        <v>181</v>
      </c>
      <c r="M22" s="1039" t="s">
        <v>9</v>
      </c>
      <c r="N22" s="1039">
        <v>875</v>
      </c>
      <c r="O22" s="1039">
        <v>195</v>
      </c>
      <c r="P22" s="1039">
        <v>87811</v>
      </c>
      <c r="Q22" s="1039">
        <v>35248</v>
      </c>
      <c r="R22" s="526"/>
      <c r="S22" s="416"/>
      <c r="T22" s="1154"/>
      <c r="U22" s="1010"/>
    </row>
    <row r="23" spans="1:22" ht="9.75" customHeight="1" x14ac:dyDescent="0.2">
      <c r="A23" s="406"/>
      <c r="B23" s="469"/>
      <c r="C23" s="1676" t="s">
        <v>123</v>
      </c>
      <c r="D23" s="1676"/>
      <c r="E23" s="1039" t="s">
        <v>9</v>
      </c>
      <c r="F23" s="1039" t="s">
        <v>9</v>
      </c>
      <c r="G23" s="1039" t="s">
        <v>9</v>
      </c>
      <c r="H23" s="1039" t="s">
        <v>9</v>
      </c>
      <c r="I23" s="1039" t="s">
        <v>9</v>
      </c>
      <c r="J23" s="1039" t="s">
        <v>9</v>
      </c>
      <c r="K23" s="1039" t="s">
        <v>9</v>
      </c>
      <c r="L23" s="1039" t="s">
        <v>9</v>
      </c>
      <c r="M23" s="1039" t="s">
        <v>9</v>
      </c>
      <c r="N23" s="1039" t="s">
        <v>9</v>
      </c>
      <c r="O23" s="1039" t="s">
        <v>9</v>
      </c>
      <c r="P23" s="1039" t="s">
        <v>9</v>
      </c>
      <c r="Q23" s="1039" t="s">
        <v>9</v>
      </c>
      <c r="R23" s="526"/>
      <c r="S23" s="416"/>
      <c r="T23" s="463"/>
      <c r="V23" s="463"/>
    </row>
    <row r="24" spans="1:22" ht="9.75" customHeight="1" x14ac:dyDescent="0.2">
      <c r="A24" s="406"/>
      <c r="B24" s="469"/>
      <c r="C24" s="1676" t="s">
        <v>122</v>
      </c>
      <c r="D24" s="1676"/>
      <c r="E24" s="1039" t="s">
        <v>9</v>
      </c>
      <c r="F24" s="1039" t="s">
        <v>9</v>
      </c>
      <c r="G24" s="1039" t="s">
        <v>9</v>
      </c>
      <c r="H24" s="1039" t="s">
        <v>9</v>
      </c>
      <c r="I24" s="1039" t="s">
        <v>9</v>
      </c>
      <c r="J24" s="1039" t="s">
        <v>9</v>
      </c>
      <c r="K24" s="1039" t="s">
        <v>9</v>
      </c>
      <c r="L24" s="1039" t="s">
        <v>9</v>
      </c>
      <c r="M24" s="1039" t="s">
        <v>9</v>
      </c>
      <c r="N24" s="1039" t="s">
        <v>9</v>
      </c>
      <c r="O24" s="1039" t="s">
        <v>9</v>
      </c>
      <c r="P24" s="1039" t="s">
        <v>9</v>
      </c>
      <c r="Q24" s="1039" t="s">
        <v>9</v>
      </c>
      <c r="R24" s="526"/>
      <c r="S24" s="416"/>
      <c r="U24" s="1010"/>
    </row>
    <row r="25" spans="1:22" ht="9.75" customHeight="1" x14ac:dyDescent="0.2">
      <c r="A25" s="406"/>
      <c r="B25" s="469"/>
      <c r="C25" s="1676" t="s">
        <v>121</v>
      </c>
      <c r="D25" s="1676"/>
      <c r="E25" s="1039" t="s">
        <v>9</v>
      </c>
      <c r="F25" s="1039" t="s">
        <v>9</v>
      </c>
      <c r="G25" s="1039" t="s">
        <v>9</v>
      </c>
      <c r="H25" s="1039">
        <v>102899</v>
      </c>
      <c r="I25" s="1039" t="s">
        <v>9</v>
      </c>
      <c r="J25" s="1039" t="s">
        <v>9</v>
      </c>
      <c r="K25" s="1039" t="s">
        <v>9</v>
      </c>
      <c r="L25" s="1039" t="s">
        <v>9</v>
      </c>
      <c r="M25" s="1039" t="s">
        <v>9</v>
      </c>
      <c r="N25" s="1039" t="s">
        <v>9</v>
      </c>
      <c r="O25" s="1039" t="s">
        <v>9</v>
      </c>
      <c r="P25" s="1039" t="s">
        <v>9</v>
      </c>
      <c r="Q25" s="1039" t="s">
        <v>9</v>
      </c>
      <c r="R25" s="526"/>
      <c r="S25" s="416"/>
      <c r="T25" s="463"/>
      <c r="U25" s="1010"/>
    </row>
    <row r="26" spans="1:22" ht="9.75" customHeight="1" x14ac:dyDescent="0.2">
      <c r="A26" s="406"/>
      <c r="B26" s="469"/>
      <c r="C26" s="1676" t="s">
        <v>120</v>
      </c>
      <c r="D26" s="1676"/>
      <c r="E26" s="1039">
        <v>12484</v>
      </c>
      <c r="F26" s="1039">
        <v>973</v>
      </c>
      <c r="G26" s="1039">
        <v>127859</v>
      </c>
      <c r="H26" s="1039">
        <v>552</v>
      </c>
      <c r="I26" s="1039">
        <v>3429</v>
      </c>
      <c r="J26" s="1039" t="s">
        <v>9</v>
      </c>
      <c r="K26" s="1039" t="s">
        <v>9</v>
      </c>
      <c r="L26" s="1039" t="s">
        <v>9</v>
      </c>
      <c r="M26" s="1039">
        <v>5121</v>
      </c>
      <c r="N26" s="1039">
        <v>7289</v>
      </c>
      <c r="O26" s="1039">
        <v>2676</v>
      </c>
      <c r="P26" s="1039">
        <v>6814</v>
      </c>
      <c r="Q26" s="1039">
        <v>5806</v>
      </c>
      <c r="R26" s="526"/>
      <c r="S26" s="416"/>
      <c r="T26" s="463"/>
      <c r="U26" s="1010"/>
      <c r="V26" s="463"/>
    </row>
    <row r="27" spans="1:22" ht="9.75" customHeight="1" x14ac:dyDescent="0.2">
      <c r="A27" s="406"/>
      <c r="B27" s="469"/>
      <c r="C27" s="1676" t="s">
        <v>119</v>
      </c>
      <c r="D27" s="1676"/>
      <c r="E27" s="1039">
        <v>475</v>
      </c>
      <c r="F27" s="1039">
        <v>820</v>
      </c>
      <c r="G27" s="1039" t="s">
        <v>9</v>
      </c>
      <c r="H27" s="1039">
        <v>1816</v>
      </c>
      <c r="I27" s="1039">
        <v>66</v>
      </c>
      <c r="J27" s="1039" t="s">
        <v>9</v>
      </c>
      <c r="K27" s="1039" t="s">
        <v>9</v>
      </c>
      <c r="L27" s="1039" t="s">
        <v>9</v>
      </c>
      <c r="M27" s="1039">
        <v>164</v>
      </c>
      <c r="N27" s="1039">
        <v>2987</v>
      </c>
      <c r="O27" s="1039" t="s">
        <v>9</v>
      </c>
      <c r="P27" s="1039">
        <v>51</v>
      </c>
      <c r="Q27" s="1039">
        <v>595</v>
      </c>
      <c r="R27" s="526"/>
      <c r="S27" s="416"/>
    </row>
    <row r="28" spans="1:22" ht="9.75" customHeight="1" x14ac:dyDescent="0.2">
      <c r="A28" s="406"/>
      <c r="B28" s="469"/>
      <c r="C28" s="1676" t="s">
        <v>118</v>
      </c>
      <c r="D28" s="1676"/>
      <c r="E28" s="1039" t="s">
        <v>9</v>
      </c>
      <c r="F28" s="1039">
        <v>24945</v>
      </c>
      <c r="G28" s="1039" t="s">
        <v>9</v>
      </c>
      <c r="H28" s="1039">
        <v>44219</v>
      </c>
      <c r="I28" s="1039" t="s">
        <v>9</v>
      </c>
      <c r="J28" s="1039" t="s">
        <v>9</v>
      </c>
      <c r="K28" s="1039" t="s">
        <v>9</v>
      </c>
      <c r="L28" s="1039" t="s">
        <v>9</v>
      </c>
      <c r="M28" s="1039" t="s">
        <v>9</v>
      </c>
      <c r="N28" s="1039" t="s">
        <v>9</v>
      </c>
      <c r="O28" s="1039" t="s">
        <v>9</v>
      </c>
      <c r="P28" s="1039">
        <v>12961</v>
      </c>
      <c r="Q28" s="1039">
        <v>87</v>
      </c>
      <c r="R28" s="526"/>
      <c r="S28" s="416"/>
      <c r="U28" s="1010"/>
    </row>
    <row r="29" spans="1:22" ht="9.75" customHeight="1" x14ac:dyDescent="0.2">
      <c r="A29" s="406"/>
      <c r="B29" s="469"/>
      <c r="C29" s="1676" t="s">
        <v>117</v>
      </c>
      <c r="D29" s="1676"/>
      <c r="E29" s="1039" t="s">
        <v>9</v>
      </c>
      <c r="F29" s="1039" t="s">
        <v>9</v>
      </c>
      <c r="G29" s="1039" t="s">
        <v>9</v>
      </c>
      <c r="H29" s="1039">
        <v>416</v>
      </c>
      <c r="I29" s="1039" t="s">
        <v>9</v>
      </c>
      <c r="J29" s="1039" t="s">
        <v>9</v>
      </c>
      <c r="K29" s="1039" t="s">
        <v>9</v>
      </c>
      <c r="L29" s="1039" t="s">
        <v>9</v>
      </c>
      <c r="M29" s="1039" t="s">
        <v>9</v>
      </c>
      <c r="N29" s="1039" t="s">
        <v>9</v>
      </c>
      <c r="O29" s="1039" t="s">
        <v>9</v>
      </c>
      <c r="P29" s="1039" t="s">
        <v>9</v>
      </c>
      <c r="Q29" s="1039" t="s">
        <v>9</v>
      </c>
      <c r="R29" s="526"/>
      <c r="S29" s="416"/>
      <c r="U29" s="1010"/>
    </row>
    <row r="30" spans="1:22" ht="9.75" customHeight="1" x14ac:dyDescent="0.2">
      <c r="A30" s="406"/>
      <c r="B30" s="469"/>
      <c r="C30" s="1676" t="s">
        <v>116</v>
      </c>
      <c r="D30" s="1676"/>
      <c r="E30" s="1039" t="s">
        <v>9</v>
      </c>
      <c r="F30" s="1039" t="s">
        <v>9</v>
      </c>
      <c r="G30" s="1039" t="s">
        <v>9</v>
      </c>
      <c r="H30" s="1039">
        <v>18915</v>
      </c>
      <c r="I30" s="1039" t="s">
        <v>9</v>
      </c>
      <c r="J30" s="1039" t="s">
        <v>9</v>
      </c>
      <c r="K30" s="1039" t="s">
        <v>9</v>
      </c>
      <c r="L30" s="1039" t="s">
        <v>9</v>
      </c>
      <c r="M30" s="1039" t="s">
        <v>9</v>
      </c>
      <c r="N30" s="1039" t="s">
        <v>9</v>
      </c>
      <c r="O30" s="1039" t="s">
        <v>9</v>
      </c>
      <c r="P30" s="1039" t="s">
        <v>9</v>
      </c>
      <c r="Q30" s="1039" t="s">
        <v>9</v>
      </c>
      <c r="R30" s="526"/>
      <c r="S30" s="416"/>
    </row>
    <row r="31" spans="1:22" ht="9.75" customHeight="1" x14ac:dyDescent="0.2">
      <c r="A31" s="406"/>
      <c r="B31" s="469"/>
      <c r="C31" s="1701" t="s">
        <v>443</v>
      </c>
      <c r="D31" s="1701"/>
      <c r="E31" s="1039" t="s">
        <v>9</v>
      </c>
      <c r="F31" s="1039" t="s">
        <v>9</v>
      </c>
      <c r="G31" s="1039" t="s">
        <v>9</v>
      </c>
      <c r="H31" s="1039" t="s">
        <v>9</v>
      </c>
      <c r="I31" s="1039" t="s">
        <v>9</v>
      </c>
      <c r="J31" s="1039" t="s">
        <v>9</v>
      </c>
      <c r="K31" s="1039" t="s">
        <v>9</v>
      </c>
      <c r="L31" s="1039" t="s">
        <v>9</v>
      </c>
      <c r="M31" s="1039" t="s">
        <v>9</v>
      </c>
      <c r="N31" s="1039" t="s">
        <v>9</v>
      </c>
      <c r="O31" s="1039" t="s">
        <v>9</v>
      </c>
      <c r="P31" s="1039" t="s">
        <v>9</v>
      </c>
      <c r="Q31" s="1039" t="s">
        <v>9</v>
      </c>
      <c r="R31" s="498"/>
      <c r="S31" s="416"/>
    </row>
    <row r="32" spans="1:22" ht="9.75" customHeight="1" x14ac:dyDescent="0.2">
      <c r="A32" s="406"/>
      <c r="B32" s="469"/>
      <c r="C32" s="1676" t="s">
        <v>115</v>
      </c>
      <c r="D32" s="1676"/>
      <c r="E32" s="1039" t="s">
        <v>9</v>
      </c>
      <c r="F32" s="1039" t="s">
        <v>9</v>
      </c>
      <c r="G32" s="1039" t="s">
        <v>9</v>
      </c>
      <c r="H32" s="1039" t="s">
        <v>9</v>
      </c>
      <c r="I32" s="1039" t="s">
        <v>9</v>
      </c>
      <c r="J32" s="1039">
        <v>1341</v>
      </c>
      <c r="K32" s="1039" t="s">
        <v>9</v>
      </c>
      <c r="L32" s="1039" t="s">
        <v>9</v>
      </c>
      <c r="M32" s="1039" t="s">
        <v>9</v>
      </c>
      <c r="N32" s="1039" t="s">
        <v>9</v>
      </c>
      <c r="O32" s="1039" t="s">
        <v>9</v>
      </c>
      <c r="P32" s="1039" t="s">
        <v>9</v>
      </c>
      <c r="Q32" s="1039" t="s">
        <v>9</v>
      </c>
      <c r="R32" s="498"/>
      <c r="S32" s="416"/>
    </row>
    <row r="33" spans="1:23" ht="9.75" customHeight="1" x14ac:dyDescent="0.2">
      <c r="A33" s="406"/>
      <c r="B33" s="469"/>
      <c r="C33" s="1676" t="s">
        <v>114</v>
      </c>
      <c r="D33" s="1676"/>
      <c r="E33" s="1039" t="s">
        <v>9</v>
      </c>
      <c r="F33" s="1039">
        <v>1674</v>
      </c>
      <c r="G33" s="1039" t="s">
        <v>9</v>
      </c>
      <c r="H33" s="1039" t="s">
        <v>9</v>
      </c>
      <c r="I33" s="1039" t="s">
        <v>9</v>
      </c>
      <c r="J33" s="1039" t="s">
        <v>9</v>
      </c>
      <c r="K33" s="1039" t="s">
        <v>9</v>
      </c>
      <c r="L33" s="1039" t="s">
        <v>9</v>
      </c>
      <c r="M33" s="1039" t="s">
        <v>9</v>
      </c>
      <c r="N33" s="1039" t="s">
        <v>9</v>
      </c>
      <c r="O33" s="1039" t="s">
        <v>9</v>
      </c>
      <c r="P33" s="1039">
        <v>307</v>
      </c>
      <c r="Q33" s="1039" t="s">
        <v>9</v>
      </c>
      <c r="R33" s="498"/>
      <c r="S33" s="416"/>
    </row>
    <row r="34" spans="1:23" ht="9.75" customHeight="1" x14ac:dyDescent="0.2">
      <c r="A34" s="406">
        <v>4661</v>
      </c>
      <c r="B34" s="469"/>
      <c r="C34" s="1702" t="s">
        <v>113</v>
      </c>
      <c r="D34" s="1702"/>
      <c r="E34" s="1039" t="s">
        <v>9</v>
      </c>
      <c r="F34" s="1039">
        <v>32</v>
      </c>
      <c r="G34" s="1039" t="s">
        <v>9</v>
      </c>
      <c r="H34" s="1039">
        <v>31</v>
      </c>
      <c r="I34" s="1039" t="s">
        <v>9</v>
      </c>
      <c r="J34" s="1039" t="s">
        <v>9</v>
      </c>
      <c r="K34" s="1039" t="s">
        <v>9</v>
      </c>
      <c r="L34" s="1039" t="s">
        <v>9</v>
      </c>
      <c r="M34" s="1039" t="s">
        <v>9</v>
      </c>
      <c r="N34" s="1039">
        <v>20</v>
      </c>
      <c r="O34" s="1039" t="s">
        <v>9</v>
      </c>
      <c r="P34" s="1039" t="s">
        <v>9</v>
      </c>
      <c r="Q34" s="1039" t="s">
        <v>9</v>
      </c>
      <c r="R34" s="498"/>
      <c r="S34" s="416"/>
    </row>
    <row r="35" spans="1:23" ht="9.75" customHeight="1" x14ac:dyDescent="0.2">
      <c r="A35" s="406"/>
      <c r="B35" s="469"/>
      <c r="C35" s="1676" t="s">
        <v>112</v>
      </c>
      <c r="D35" s="1676"/>
      <c r="E35" s="1039" t="s">
        <v>9</v>
      </c>
      <c r="F35" s="1039" t="s">
        <v>9</v>
      </c>
      <c r="G35" s="1039" t="s">
        <v>9</v>
      </c>
      <c r="H35" s="1039" t="s">
        <v>9</v>
      </c>
      <c r="I35" s="1039" t="s">
        <v>9</v>
      </c>
      <c r="J35" s="1039" t="s">
        <v>9</v>
      </c>
      <c r="K35" s="1039" t="s">
        <v>9</v>
      </c>
      <c r="L35" s="1039" t="s">
        <v>9</v>
      </c>
      <c r="M35" s="1039" t="s">
        <v>9</v>
      </c>
      <c r="N35" s="1039" t="s">
        <v>9</v>
      </c>
      <c r="O35" s="1039">
        <v>818</v>
      </c>
      <c r="P35" s="1039" t="s">
        <v>9</v>
      </c>
      <c r="Q35" s="1039" t="s">
        <v>9</v>
      </c>
      <c r="R35" s="498"/>
      <c r="S35" s="416"/>
    </row>
    <row r="36" spans="1:23" ht="9.75" customHeight="1" x14ac:dyDescent="0.2">
      <c r="A36" s="406"/>
      <c r="B36" s="469"/>
      <c r="C36" s="1676" t="s">
        <v>111</v>
      </c>
      <c r="D36" s="1676"/>
      <c r="E36" s="1039" t="s">
        <v>9</v>
      </c>
      <c r="F36" s="1039">
        <v>1347</v>
      </c>
      <c r="G36" s="1039">
        <v>39163</v>
      </c>
      <c r="H36" s="1039" t="s">
        <v>9</v>
      </c>
      <c r="I36" s="1039" t="s">
        <v>9</v>
      </c>
      <c r="J36" s="1039" t="s">
        <v>9</v>
      </c>
      <c r="K36" s="1039" t="s">
        <v>9</v>
      </c>
      <c r="L36" s="1039" t="s">
        <v>9</v>
      </c>
      <c r="M36" s="1039" t="s">
        <v>9</v>
      </c>
      <c r="N36" s="1039" t="s">
        <v>9</v>
      </c>
      <c r="O36" s="1039" t="s">
        <v>9</v>
      </c>
      <c r="P36" s="1039" t="s">
        <v>9</v>
      </c>
      <c r="Q36" s="1039">
        <v>3752</v>
      </c>
      <c r="R36" s="498"/>
      <c r="S36" s="416"/>
    </row>
    <row r="37" spans="1:23" ht="9.75" customHeight="1" x14ac:dyDescent="0.2">
      <c r="A37" s="406"/>
      <c r="B37" s="469"/>
      <c r="C37" s="1676" t="s">
        <v>286</v>
      </c>
      <c r="D37" s="1676"/>
      <c r="E37" s="1039" t="s">
        <v>9</v>
      </c>
      <c r="F37" s="1039" t="s">
        <v>9</v>
      </c>
      <c r="G37" s="1039" t="s">
        <v>9</v>
      </c>
      <c r="H37" s="1039" t="s">
        <v>9</v>
      </c>
      <c r="I37" s="1039" t="s">
        <v>9</v>
      </c>
      <c r="J37" s="1039" t="s">
        <v>9</v>
      </c>
      <c r="K37" s="1039" t="s">
        <v>9</v>
      </c>
      <c r="L37" s="1039" t="s">
        <v>9</v>
      </c>
      <c r="M37" s="1039">
        <v>639</v>
      </c>
      <c r="N37" s="1039" t="s">
        <v>9</v>
      </c>
      <c r="O37" s="1039" t="s">
        <v>9</v>
      </c>
      <c r="P37" s="1039" t="s">
        <v>9</v>
      </c>
      <c r="Q37" s="1039" t="s">
        <v>9</v>
      </c>
      <c r="R37" s="526"/>
      <c r="S37" s="416"/>
    </row>
    <row r="38" spans="1:23" ht="9.75" customHeight="1" x14ac:dyDescent="0.2">
      <c r="A38" s="406"/>
      <c r="B38" s="469"/>
      <c r="C38" s="1676" t="s">
        <v>110</v>
      </c>
      <c r="D38" s="1676"/>
      <c r="E38" s="1039" t="s">
        <v>9</v>
      </c>
      <c r="F38" s="1039" t="s">
        <v>9</v>
      </c>
      <c r="G38" s="1039" t="s">
        <v>9</v>
      </c>
      <c r="H38" s="1039" t="s">
        <v>9</v>
      </c>
      <c r="I38" s="1039" t="s">
        <v>9</v>
      </c>
      <c r="J38" s="1039" t="s">
        <v>9</v>
      </c>
      <c r="K38" s="1039" t="s">
        <v>9</v>
      </c>
      <c r="L38" s="1039" t="s">
        <v>9</v>
      </c>
      <c r="M38" s="1039">
        <v>517</v>
      </c>
      <c r="N38" s="1039" t="s">
        <v>9</v>
      </c>
      <c r="O38" s="1039" t="s">
        <v>9</v>
      </c>
      <c r="P38" s="1039" t="s">
        <v>9</v>
      </c>
      <c r="Q38" s="1039" t="s">
        <v>9</v>
      </c>
      <c r="R38" s="526"/>
      <c r="S38" s="416"/>
    </row>
    <row r="39" spans="1:23" ht="9.75" customHeight="1" x14ac:dyDescent="0.2">
      <c r="A39" s="406"/>
      <c r="B39" s="469"/>
      <c r="C39" s="1676" t="s">
        <v>109</v>
      </c>
      <c r="D39" s="1676"/>
      <c r="E39" s="1039" t="s">
        <v>9</v>
      </c>
      <c r="F39" s="1039" t="s">
        <v>9</v>
      </c>
      <c r="G39" s="1039" t="s">
        <v>9</v>
      </c>
      <c r="H39" s="1039" t="s">
        <v>9</v>
      </c>
      <c r="I39" s="1039" t="s">
        <v>9</v>
      </c>
      <c r="J39" s="1039" t="s">
        <v>9</v>
      </c>
      <c r="K39" s="1039" t="s">
        <v>9</v>
      </c>
      <c r="L39" s="1039" t="s">
        <v>9</v>
      </c>
      <c r="M39" s="1039" t="s">
        <v>9</v>
      </c>
      <c r="N39" s="1039" t="s">
        <v>9</v>
      </c>
      <c r="O39" s="1039" t="s">
        <v>9</v>
      </c>
      <c r="P39" s="1039" t="s">
        <v>9</v>
      </c>
      <c r="Q39" s="1039" t="s">
        <v>9</v>
      </c>
      <c r="R39" s="526"/>
      <c r="S39" s="416"/>
    </row>
    <row r="40" spans="1:23" s="489" customFormat="1" ht="9.75" customHeight="1" x14ac:dyDescent="0.2">
      <c r="A40" s="486"/>
      <c r="B40" s="487"/>
      <c r="C40" s="1676" t="s">
        <v>108</v>
      </c>
      <c r="D40" s="1676"/>
      <c r="E40" s="1039" t="s">
        <v>9</v>
      </c>
      <c r="F40" s="1039" t="s">
        <v>9</v>
      </c>
      <c r="G40" s="1039" t="s">
        <v>9</v>
      </c>
      <c r="H40" s="1039" t="s">
        <v>9</v>
      </c>
      <c r="I40" s="1039" t="s">
        <v>9</v>
      </c>
      <c r="J40" s="1039" t="s">
        <v>9</v>
      </c>
      <c r="K40" s="1039" t="s">
        <v>9</v>
      </c>
      <c r="L40" s="1039" t="s">
        <v>9</v>
      </c>
      <c r="M40" s="1039" t="s">
        <v>9</v>
      </c>
      <c r="N40" s="1039" t="s">
        <v>9</v>
      </c>
      <c r="O40" s="1039" t="s">
        <v>9</v>
      </c>
      <c r="P40" s="1039" t="s">
        <v>9</v>
      </c>
      <c r="Q40" s="1039" t="s">
        <v>9</v>
      </c>
      <c r="R40" s="526"/>
      <c r="S40" s="465"/>
      <c r="U40" s="1008"/>
    </row>
    <row r="41" spans="1:23" s="489" customFormat="1" ht="9.75" customHeight="1" x14ac:dyDescent="0.2">
      <c r="A41" s="486"/>
      <c r="B41" s="487"/>
      <c r="C41" s="1677" t="s">
        <v>107</v>
      </c>
      <c r="D41" s="1677"/>
      <c r="E41" s="1039" t="s">
        <v>9</v>
      </c>
      <c r="F41" s="1039" t="s">
        <v>9</v>
      </c>
      <c r="G41" s="1039" t="s">
        <v>9</v>
      </c>
      <c r="H41" s="1039" t="s">
        <v>9</v>
      </c>
      <c r="I41" s="1039" t="s">
        <v>9</v>
      </c>
      <c r="J41" s="1039" t="s">
        <v>9</v>
      </c>
      <c r="K41" s="1039" t="s">
        <v>9</v>
      </c>
      <c r="L41" s="1039" t="s">
        <v>9</v>
      </c>
      <c r="M41" s="1039" t="s">
        <v>9</v>
      </c>
      <c r="N41" s="1039" t="s">
        <v>9</v>
      </c>
      <c r="O41" s="1039" t="s">
        <v>9</v>
      </c>
      <c r="P41" s="1039" t="s">
        <v>9</v>
      </c>
      <c r="Q41" s="1039" t="s">
        <v>9</v>
      </c>
      <c r="R41" s="526"/>
      <c r="S41" s="465"/>
      <c r="U41" s="1008"/>
    </row>
    <row r="42" spans="1:23" s="420" customFormat="1" ht="27" customHeight="1" x14ac:dyDescent="0.2">
      <c r="A42" s="418"/>
      <c r="B42" s="572"/>
      <c r="C42" s="1678" t="s">
        <v>524</v>
      </c>
      <c r="D42" s="1678"/>
      <c r="E42" s="1678"/>
      <c r="F42" s="1678"/>
      <c r="G42" s="1678"/>
      <c r="H42" s="1678"/>
      <c r="I42" s="1678"/>
      <c r="J42" s="1678"/>
      <c r="K42" s="1678"/>
      <c r="L42" s="1678"/>
      <c r="M42" s="1678"/>
      <c r="N42" s="1678"/>
      <c r="O42" s="1678"/>
      <c r="P42" s="1678"/>
      <c r="Q42" s="1678"/>
      <c r="R42" s="635"/>
      <c r="S42" s="419"/>
      <c r="U42" s="1011"/>
    </row>
    <row r="43" spans="1:23" ht="13.5" customHeight="1" x14ac:dyDescent="0.2">
      <c r="A43" s="406"/>
      <c r="B43" s="469"/>
      <c r="C43" s="1686" t="s">
        <v>178</v>
      </c>
      <c r="D43" s="1687"/>
      <c r="E43" s="1687"/>
      <c r="F43" s="1687"/>
      <c r="G43" s="1687"/>
      <c r="H43" s="1687"/>
      <c r="I43" s="1687"/>
      <c r="J43" s="1687"/>
      <c r="K43" s="1687"/>
      <c r="L43" s="1687"/>
      <c r="M43" s="1687"/>
      <c r="N43" s="1687"/>
      <c r="O43" s="1687"/>
      <c r="P43" s="1687"/>
      <c r="Q43" s="1688"/>
      <c r="R43" s="416"/>
      <c r="S43" s="416"/>
    </row>
    <row r="44" spans="1:23" s="514" customFormat="1" ht="2.25" customHeight="1" x14ac:dyDescent="0.2">
      <c r="A44" s="511"/>
      <c r="B44" s="512"/>
      <c r="C44" s="513"/>
      <c r="D44" s="432"/>
      <c r="E44" s="889"/>
      <c r="F44" s="889"/>
      <c r="G44" s="889"/>
      <c r="H44" s="889"/>
      <c r="I44" s="889"/>
      <c r="J44" s="889"/>
      <c r="K44" s="889"/>
      <c r="L44" s="889"/>
      <c r="M44" s="889"/>
      <c r="N44" s="889"/>
      <c r="O44" s="889"/>
      <c r="P44" s="889"/>
      <c r="Q44" s="889"/>
      <c r="R44" s="446"/>
      <c r="S44" s="446"/>
      <c r="U44" s="1008"/>
    </row>
    <row r="45" spans="1:23" ht="12.75" customHeight="1" x14ac:dyDescent="0.2">
      <c r="A45" s="406"/>
      <c r="B45" s="469"/>
      <c r="C45" s="421"/>
      <c r="D45" s="421"/>
      <c r="E45" s="818">
        <v>2004</v>
      </c>
      <c r="F45" s="982">
        <v>2005</v>
      </c>
      <c r="G45" s="982">
        <v>2006</v>
      </c>
      <c r="H45" s="818">
        <v>2007</v>
      </c>
      <c r="I45" s="982">
        <v>2008</v>
      </c>
      <c r="J45" s="982">
        <v>2009</v>
      </c>
      <c r="K45" s="818">
        <v>2010</v>
      </c>
      <c r="L45" s="982">
        <v>2011</v>
      </c>
      <c r="M45" s="982">
        <v>2012</v>
      </c>
      <c r="N45" s="818">
        <v>2013</v>
      </c>
      <c r="O45" s="982">
        <v>2014</v>
      </c>
      <c r="P45" s="982">
        <v>2015</v>
      </c>
      <c r="Q45" s="818">
        <v>2016</v>
      </c>
      <c r="R45" s="526"/>
      <c r="S45" s="416"/>
      <c r="T45" s="990"/>
      <c r="U45" s="1012"/>
      <c r="V45" s="990"/>
      <c r="W45" s="990"/>
    </row>
    <row r="46" spans="1:23" s="987" customFormat="1" ht="11.25" customHeight="1" x14ac:dyDescent="0.2">
      <c r="A46" s="983"/>
      <c r="B46" s="984"/>
      <c r="C46" s="1685" t="s">
        <v>68</v>
      </c>
      <c r="D46" s="1685"/>
      <c r="E46" s="988">
        <v>208</v>
      </c>
      <c r="F46" s="988">
        <v>334</v>
      </c>
      <c r="G46" s="988">
        <v>396</v>
      </c>
      <c r="H46" s="988">
        <v>343</v>
      </c>
      <c r="I46" s="988">
        <v>441</v>
      </c>
      <c r="J46" s="988">
        <v>361</v>
      </c>
      <c r="K46" s="988">
        <v>352</v>
      </c>
      <c r="L46" s="988">
        <v>200</v>
      </c>
      <c r="M46" s="988">
        <v>107</v>
      </c>
      <c r="N46" s="988">
        <v>106</v>
      </c>
      <c r="O46" s="988">
        <v>174</v>
      </c>
      <c r="P46" s="988">
        <v>182</v>
      </c>
      <c r="Q46" s="988">
        <v>210</v>
      </c>
      <c r="R46" s="985"/>
      <c r="S46" s="986"/>
      <c r="T46" s="990"/>
      <c r="U46" s="1032"/>
      <c r="V46" s="990"/>
      <c r="W46" s="990"/>
    </row>
    <row r="47" spans="1:23" s="987" customFormat="1" ht="11.25" customHeight="1" x14ac:dyDescent="0.2">
      <c r="A47" s="983"/>
      <c r="B47" s="984"/>
      <c r="C47" s="1689" t="s">
        <v>412</v>
      </c>
      <c r="D47" s="1685"/>
      <c r="E47" s="988">
        <f>SUM(E48:E52)</f>
        <v>167</v>
      </c>
      <c r="F47" s="988">
        <f t="shared" ref="F47:Q47" si="2">SUM(F48:F52)</f>
        <v>277</v>
      </c>
      <c r="G47" s="988">
        <f t="shared" si="2"/>
        <v>258</v>
      </c>
      <c r="H47" s="988">
        <f t="shared" si="2"/>
        <v>268</v>
      </c>
      <c r="I47" s="988">
        <f t="shared" si="2"/>
        <v>304</v>
      </c>
      <c r="J47" s="988">
        <f t="shared" si="2"/>
        <v>258</v>
      </c>
      <c r="K47" s="988">
        <f t="shared" si="2"/>
        <v>234</v>
      </c>
      <c r="L47" s="988">
        <f t="shared" si="2"/>
        <v>182</v>
      </c>
      <c r="M47" s="988">
        <f t="shared" si="2"/>
        <v>93</v>
      </c>
      <c r="N47" s="988">
        <f t="shared" si="2"/>
        <v>97</v>
      </c>
      <c r="O47" s="988">
        <f t="shared" si="2"/>
        <v>161</v>
      </c>
      <c r="P47" s="988">
        <f t="shared" si="2"/>
        <v>145</v>
      </c>
      <c r="Q47" s="988">
        <f t="shared" si="2"/>
        <v>175</v>
      </c>
      <c r="R47" s="985"/>
      <c r="S47" s="986"/>
      <c r="T47" s="990"/>
      <c r="U47" s="1012"/>
      <c r="V47" s="990"/>
      <c r="W47" s="990"/>
    </row>
    <row r="48" spans="1:23" s="489" customFormat="1" ht="10.5" customHeight="1" x14ac:dyDescent="0.2">
      <c r="A48" s="486"/>
      <c r="B48" s="487"/>
      <c r="C48" s="980"/>
      <c r="D48" s="576" t="s">
        <v>244</v>
      </c>
      <c r="E48" s="1039">
        <v>100</v>
      </c>
      <c r="F48" s="1039">
        <v>151</v>
      </c>
      <c r="G48" s="1039">
        <v>153</v>
      </c>
      <c r="H48" s="1039">
        <v>160</v>
      </c>
      <c r="I48" s="1039">
        <v>172</v>
      </c>
      <c r="J48" s="1039">
        <v>142</v>
      </c>
      <c r="K48" s="1039">
        <v>141</v>
      </c>
      <c r="L48" s="1039">
        <v>93</v>
      </c>
      <c r="M48" s="1039">
        <v>36</v>
      </c>
      <c r="N48" s="1039">
        <v>27</v>
      </c>
      <c r="O48" s="1039">
        <v>49</v>
      </c>
      <c r="P48" s="1039">
        <v>65</v>
      </c>
      <c r="Q48" s="1039">
        <v>69</v>
      </c>
      <c r="R48" s="526"/>
      <c r="S48" s="465"/>
      <c r="T48" s="990"/>
      <c r="U48" s="1012"/>
      <c r="V48" s="990"/>
      <c r="W48" s="990"/>
    </row>
    <row r="49" spans="1:23" s="489" customFormat="1" ht="10.5" customHeight="1" x14ac:dyDescent="0.2">
      <c r="A49" s="486"/>
      <c r="B49" s="487"/>
      <c r="C49" s="980"/>
      <c r="D49" s="576" t="s">
        <v>245</v>
      </c>
      <c r="E49" s="1039">
        <v>15</v>
      </c>
      <c r="F49" s="1039">
        <v>28</v>
      </c>
      <c r="G49" s="1039">
        <v>26</v>
      </c>
      <c r="H49" s="1039">
        <v>27</v>
      </c>
      <c r="I49" s="1039">
        <v>27</v>
      </c>
      <c r="J49" s="1039">
        <v>22</v>
      </c>
      <c r="K49" s="1039">
        <v>25</v>
      </c>
      <c r="L49" s="1039">
        <v>22</v>
      </c>
      <c r="M49" s="1039">
        <v>9</v>
      </c>
      <c r="N49" s="1039">
        <v>18</v>
      </c>
      <c r="O49" s="1039">
        <v>23</v>
      </c>
      <c r="P49" s="1039">
        <v>20</v>
      </c>
      <c r="Q49" s="1039">
        <v>19</v>
      </c>
      <c r="R49" s="526"/>
      <c r="S49" s="465"/>
      <c r="T49" s="990"/>
      <c r="U49" s="1012"/>
      <c r="V49" s="990"/>
      <c r="W49" s="990"/>
    </row>
    <row r="50" spans="1:23" s="489" customFormat="1" ht="10.5" customHeight="1" x14ac:dyDescent="0.2">
      <c r="A50" s="486"/>
      <c r="B50" s="487"/>
      <c r="C50" s="980"/>
      <c r="D50" s="1145" t="s">
        <v>246</v>
      </c>
      <c r="E50" s="1039">
        <v>46</v>
      </c>
      <c r="F50" s="1039">
        <v>73</v>
      </c>
      <c r="G50" s="1039">
        <v>65</v>
      </c>
      <c r="H50" s="1039">
        <v>64</v>
      </c>
      <c r="I50" s="1039">
        <v>97</v>
      </c>
      <c r="J50" s="1039">
        <v>87</v>
      </c>
      <c r="K50" s="1039">
        <v>64</v>
      </c>
      <c r="L50" s="1039">
        <v>55</v>
      </c>
      <c r="M50" s="1039">
        <v>40</v>
      </c>
      <c r="N50" s="1039">
        <v>49</v>
      </c>
      <c r="O50" s="1039">
        <v>80</v>
      </c>
      <c r="P50" s="1039">
        <v>53</v>
      </c>
      <c r="Q50" s="1039">
        <v>58</v>
      </c>
      <c r="R50" s="526"/>
      <c r="S50" s="465"/>
      <c r="T50" s="990"/>
      <c r="U50" s="1012"/>
      <c r="V50" s="990"/>
      <c r="W50" s="990"/>
    </row>
    <row r="51" spans="1:23" s="489" customFormat="1" ht="10.5" customHeight="1" x14ac:dyDescent="0.2">
      <c r="A51" s="486"/>
      <c r="B51" s="487"/>
      <c r="C51" s="980"/>
      <c r="D51" s="1145" t="s">
        <v>248</v>
      </c>
      <c r="E51" s="1039" t="s">
        <v>411</v>
      </c>
      <c r="F51" s="1039">
        <v>1</v>
      </c>
      <c r="G51" s="1039" t="s">
        <v>9</v>
      </c>
      <c r="H51" s="1039" t="s">
        <v>9</v>
      </c>
      <c r="I51" s="1039" t="s">
        <v>9</v>
      </c>
      <c r="J51" s="1039" t="s">
        <v>9</v>
      </c>
      <c r="K51" s="1039" t="s">
        <v>9</v>
      </c>
      <c r="L51" s="1039" t="s">
        <v>9</v>
      </c>
      <c r="M51" s="1039" t="s">
        <v>9</v>
      </c>
      <c r="N51" s="1039" t="s">
        <v>9</v>
      </c>
      <c r="O51" s="1039" t="s">
        <v>9</v>
      </c>
      <c r="P51" s="1039" t="s">
        <v>9</v>
      </c>
      <c r="Q51" s="1039" t="s">
        <v>9</v>
      </c>
      <c r="R51" s="526"/>
      <c r="S51" s="465"/>
      <c r="T51" s="990"/>
      <c r="U51" s="1012"/>
      <c r="V51" s="990"/>
      <c r="W51" s="990"/>
    </row>
    <row r="52" spans="1:23" s="489" customFormat="1" ht="10.5" customHeight="1" x14ac:dyDescent="0.2">
      <c r="A52" s="486"/>
      <c r="B52" s="487"/>
      <c r="C52" s="980"/>
      <c r="D52" s="576" t="s">
        <v>247</v>
      </c>
      <c r="E52" s="1040">
        <v>6</v>
      </c>
      <c r="F52" s="1040">
        <v>24</v>
      </c>
      <c r="G52" s="1040">
        <v>14</v>
      </c>
      <c r="H52" s="1040">
        <v>17</v>
      </c>
      <c r="I52" s="1040">
        <v>8</v>
      </c>
      <c r="J52" s="1040">
        <v>7</v>
      </c>
      <c r="K52" s="1040">
        <v>4</v>
      </c>
      <c r="L52" s="1040">
        <v>12</v>
      </c>
      <c r="M52" s="1040">
        <v>8</v>
      </c>
      <c r="N52" s="1040">
        <v>3</v>
      </c>
      <c r="O52" s="1040">
        <v>9</v>
      </c>
      <c r="P52" s="1040">
        <v>7</v>
      </c>
      <c r="Q52" s="1040">
        <v>29</v>
      </c>
      <c r="R52" s="526"/>
      <c r="S52" s="465"/>
      <c r="T52" s="990"/>
      <c r="U52" s="1012"/>
      <c r="V52" s="990"/>
      <c r="W52" s="990"/>
    </row>
    <row r="53" spans="1:23" s="987" customFormat="1" ht="11.25" customHeight="1" x14ac:dyDescent="0.2">
      <c r="A53" s="983"/>
      <c r="B53" s="984"/>
      <c r="C53" s="1685" t="s">
        <v>413</v>
      </c>
      <c r="D53" s="1685"/>
      <c r="E53" s="988">
        <f>SUM(E54:E56)</f>
        <v>41</v>
      </c>
      <c r="F53" s="988">
        <f t="shared" ref="F53:Q53" si="3">SUM(F54:F56)</f>
        <v>57</v>
      </c>
      <c r="G53" s="988">
        <f t="shared" si="3"/>
        <v>138</v>
      </c>
      <c r="H53" s="988">
        <f t="shared" si="3"/>
        <v>75</v>
      </c>
      <c r="I53" s="988">
        <f t="shared" si="3"/>
        <v>137</v>
      </c>
      <c r="J53" s="988">
        <f t="shared" si="3"/>
        <v>103</v>
      </c>
      <c r="K53" s="988">
        <f t="shared" si="3"/>
        <v>118</v>
      </c>
      <c r="L53" s="988">
        <f t="shared" si="3"/>
        <v>18</v>
      </c>
      <c r="M53" s="988">
        <f t="shared" si="3"/>
        <v>14</v>
      </c>
      <c r="N53" s="988">
        <f t="shared" si="3"/>
        <v>9</v>
      </c>
      <c r="O53" s="988">
        <f t="shared" si="3"/>
        <v>13</v>
      </c>
      <c r="P53" s="988">
        <f t="shared" si="3"/>
        <v>37</v>
      </c>
      <c r="Q53" s="988">
        <f t="shared" si="3"/>
        <v>35</v>
      </c>
      <c r="R53" s="985"/>
      <c r="S53" s="986"/>
      <c r="T53" s="990"/>
      <c r="U53" s="1012"/>
      <c r="V53" s="990"/>
      <c r="W53" s="990"/>
    </row>
    <row r="54" spans="1:23" s="489" customFormat="1" ht="10.5" customHeight="1" x14ac:dyDescent="0.2">
      <c r="A54" s="486"/>
      <c r="B54" s="487"/>
      <c r="C54" s="1144"/>
      <c r="D54" s="1145" t="s">
        <v>497</v>
      </c>
      <c r="E54" s="1039" t="s">
        <v>411</v>
      </c>
      <c r="F54" s="1039" t="s">
        <v>411</v>
      </c>
      <c r="G54" s="1039" t="s">
        <v>9</v>
      </c>
      <c r="H54" s="1039" t="s">
        <v>9</v>
      </c>
      <c r="I54" s="1039" t="s">
        <v>9</v>
      </c>
      <c r="J54" s="1040">
        <v>1</v>
      </c>
      <c r="K54" s="1040" t="s">
        <v>9</v>
      </c>
      <c r="L54" s="1040">
        <v>1</v>
      </c>
      <c r="M54" s="1040">
        <v>1</v>
      </c>
      <c r="N54" s="1039" t="s">
        <v>9</v>
      </c>
      <c r="O54" s="1039" t="s">
        <v>9</v>
      </c>
      <c r="P54" s="1039" t="s">
        <v>9</v>
      </c>
      <c r="Q54" s="1039" t="s">
        <v>9</v>
      </c>
      <c r="R54" s="526"/>
      <c r="S54" s="465"/>
      <c r="T54" s="990"/>
      <c r="U54" s="1012"/>
      <c r="V54" s="990"/>
      <c r="W54" s="990"/>
    </row>
    <row r="55" spans="1:23" s="489" customFormat="1" ht="10.5" customHeight="1" x14ac:dyDescent="0.2">
      <c r="A55" s="486"/>
      <c r="B55" s="487"/>
      <c r="C55" s="980"/>
      <c r="D55" s="576" t="s">
        <v>249</v>
      </c>
      <c r="E55" s="1040">
        <v>1</v>
      </c>
      <c r="F55" s="1040">
        <v>1</v>
      </c>
      <c r="G55" s="1040">
        <v>1</v>
      </c>
      <c r="H55" s="1040">
        <v>1</v>
      </c>
      <c r="I55" s="1040" t="s">
        <v>9</v>
      </c>
      <c r="J55" s="1040">
        <v>1</v>
      </c>
      <c r="K55" s="1040">
        <v>2</v>
      </c>
      <c r="L55" s="1040" t="s">
        <v>9</v>
      </c>
      <c r="M55" s="1040">
        <v>1</v>
      </c>
      <c r="N55" s="1040" t="s">
        <v>9</v>
      </c>
      <c r="O55" s="1040" t="s">
        <v>9</v>
      </c>
      <c r="P55" s="1040">
        <v>1</v>
      </c>
      <c r="Q55" s="1040" t="s">
        <v>9</v>
      </c>
      <c r="R55" s="526"/>
      <c r="S55" s="465"/>
      <c r="T55" s="990"/>
      <c r="U55" s="1012"/>
      <c r="V55" s="990"/>
      <c r="W55" s="990"/>
    </row>
    <row r="56" spans="1:23" s="489" customFormat="1" ht="10.5" customHeight="1" x14ac:dyDescent="0.2">
      <c r="A56" s="486"/>
      <c r="B56" s="487"/>
      <c r="C56" s="980"/>
      <c r="D56" s="576" t="s">
        <v>250</v>
      </c>
      <c r="E56" s="1040">
        <v>40</v>
      </c>
      <c r="F56" s="1040">
        <v>56</v>
      </c>
      <c r="G56" s="1040">
        <v>137</v>
      </c>
      <c r="H56" s="1040">
        <v>74</v>
      </c>
      <c r="I56" s="1040">
        <v>137</v>
      </c>
      <c r="J56" s="1040">
        <v>101</v>
      </c>
      <c r="K56" s="1040">
        <v>116</v>
      </c>
      <c r="L56" s="1040">
        <v>17</v>
      </c>
      <c r="M56" s="1040">
        <v>12</v>
      </c>
      <c r="N56" s="1040">
        <v>9</v>
      </c>
      <c r="O56" s="1040">
        <v>13</v>
      </c>
      <c r="P56" s="1040">
        <v>36</v>
      </c>
      <c r="Q56" s="1040">
        <v>35</v>
      </c>
      <c r="R56" s="526"/>
      <c r="S56" s="465"/>
      <c r="T56" s="990"/>
      <c r="U56" s="1012"/>
      <c r="V56" s="990"/>
      <c r="W56" s="990"/>
    </row>
    <row r="57" spans="1:23" s="787" customFormat="1" ht="13.5" customHeight="1" x14ac:dyDescent="0.2">
      <c r="A57" s="784"/>
      <c r="B57" s="765"/>
      <c r="C57" s="500" t="s">
        <v>437</v>
      </c>
      <c r="D57" s="785"/>
      <c r="E57" s="471"/>
      <c r="F57" s="471"/>
      <c r="G57" s="501"/>
      <c r="H57" s="501"/>
      <c r="I57" s="1703"/>
      <c r="J57" s="1703"/>
      <c r="K57" s="1703"/>
      <c r="L57" s="1703"/>
      <c r="M57" s="1703"/>
      <c r="N57" s="1703"/>
      <c r="O57" s="1703"/>
      <c r="P57" s="1703"/>
      <c r="Q57" s="1703"/>
      <c r="R57" s="786"/>
      <c r="S57" s="501"/>
      <c r="T57" s="990"/>
      <c r="U57" s="1012"/>
      <c r="V57" s="990"/>
      <c r="W57" s="990"/>
    </row>
    <row r="58" spans="1:23" s="456" customFormat="1" ht="11.25" customHeight="1" thickBot="1" x14ac:dyDescent="0.25">
      <c r="A58" s="491"/>
      <c r="B58" s="502"/>
      <c r="C58" s="1146" t="s">
        <v>498</v>
      </c>
      <c r="D58" s="503"/>
      <c r="E58" s="505"/>
      <c r="F58" s="505"/>
      <c r="G58" s="505"/>
      <c r="H58" s="505"/>
      <c r="I58" s="505"/>
      <c r="J58" s="505"/>
      <c r="K58" s="505"/>
      <c r="L58" s="505"/>
      <c r="M58" s="505"/>
      <c r="N58" s="505"/>
      <c r="O58" s="505"/>
      <c r="P58" s="505"/>
      <c r="Q58" s="472" t="s">
        <v>73</v>
      </c>
      <c r="R58" s="506"/>
      <c r="S58" s="507"/>
      <c r="T58" s="990"/>
      <c r="U58" s="1012"/>
      <c r="V58" s="990"/>
      <c r="W58" s="990"/>
    </row>
    <row r="59" spans="1:23" ht="13.5" customHeight="1" thickBot="1" x14ac:dyDescent="0.25">
      <c r="A59" s="406"/>
      <c r="B59" s="502"/>
      <c r="C59" s="1682" t="s">
        <v>299</v>
      </c>
      <c r="D59" s="1683"/>
      <c r="E59" s="1683"/>
      <c r="F59" s="1683"/>
      <c r="G59" s="1683"/>
      <c r="H59" s="1683"/>
      <c r="I59" s="1683"/>
      <c r="J59" s="1683"/>
      <c r="K59" s="1683"/>
      <c r="L59" s="1683"/>
      <c r="M59" s="1683"/>
      <c r="N59" s="1683"/>
      <c r="O59" s="1683"/>
      <c r="P59" s="1683"/>
      <c r="Q59" s="1684"/>
      <c r="R59" s="472"/>
      <c r="S59" s="458"/>
      <c r="T59" s="990"/>
      <c r="U59" s="1012"/>
      <c r="V59" s="990"/>
      <c r="W59" s="990"/>
    </row>
    <row r="60" spans="1:23" ht="3.75" customHeight="1" x14ac:dyDescent="0.2">
      <c r="A60" s="406"/>
      <c r="B60" s="502"/>
      <c r="C60" s="1679" t="s">
        <v>69</v>
      </c>
      <c r="D60" s="1679"/>
      <c r="F60" s="997"/>
      <c r="G60" s="997"/>
      <c r="H60" s="997"/>
      <c r="I60" s="997"/>
      <c r="J60" s="997"/>
      <c r="K60" s="997"/>
      <c r="L60" s="997"/>
      <c r="M60" s="509"/>
      <c r="N60" s="509"/>
      <c r="O60" s="509"/>
      <c r="P60" s="509"/>
      <c r="Q60" s="509"/>
      <c r="R60" s="506"/>
      <c r="S60" s="458"/>
      <c r="T60" s="990"/>
      <c r="U60" s="1012"/>
      <c r="V60" s="990"/>
      <c r="W60" s="990"/>
    </row>
    <row r="61" spans="1:23" ht="11.25" customHeight="1" x14ac:dyDescent="0.2">
      <c r="A61" s="406"/>
      <c r="B61" s="469"/>
      <c r="C61" s="1680"/>
      <c r="D61" s="1680"/>
      <c r="E61" s="1614">
        <v>2016</v>
      </c>
      <c r="F61" s="1614"/>
      <c r="G61" s="1614"/>
      <c r="H61" s="1614"/>
      <c r="I61" s="1614"/>
      <c r="J61" s="1614"/>
      <c r="K61" s="1614"/>
      <c r="L61" s="1614"/>
      <c r="M61" s="1704">
        <v>2017</v>
      </c>
      <c r="N61" s="1614"/>
      <c r="O61" s="1614"/>
      <c r="P61" s="1614"/>
      <c r="Q61" s="1614"/>
      <c r="R61" s="458"/>
      <c r="S61" s="458"/>
      <c r="T61" s="1043"/>
      <c r="U61" s="1012"/>
      <c r="V61" s="990"/>
      <c r="W61" s="990"/>
    </row>
    <row r="62" spans="1:23" ht="12.75" customHeight="1" x14ac:dyDescent="0.2">
      <c r="A62" s="406"/>
      <c r="B62" s="469"/>
      <c r="C62" s="421"/>
      <c r="D62" s="421"/>
      <c r="E62" s="1045" t="s">
        <v>101</v>
      </c>
      <c r="F62" s="1045" t="s">
        <v>100</v>
      </c>
      <c r="G62" s="1045" t="s">
        <v>99</v>
      </c>
      <c r="H62" s="1045" t="s">
        <v>98</v>
      </c>
      <c r="I62" s="1045" t="s">
        <v>97</v>
      </c>
      <c r="J62" s="1045" t="s">
        <v>96</v>
      </c>
      <c r="K62" s="1045" t="s">
        <v>95</v>
      </c>
      <c r="L62" s="1045" t="s">
        <v>94</v>
      </c>
      <c r="M62" s="1045" t="s">
        <v>93</v>
      </c>
      <c r="N62" s="1045" t="s">
        <v>104</v>
      </c>
      <c r="O62" s="1045" t="s">
        <v>103</v>
      </c>
      <c r="P62" s="1045" t="s">
        <v>102</v>
      </c>
      <c r="Q62" s="1045" t="s">
        <v>101</v>
      </c>
      <c r="R62" s="506"/>
      <c r="S62" s="458"/>
      <c r="T62" s="1043"/>
      <c r="U62" s="1012"/>
      <c r="V62" s="990"/>
      <c r="W62" s="990"/>
    </row>
    <row r="63" spans="1:23" ht="10.5" customHeight="1" x14ac:dyDescent="0.2">
      <c r="A63" s="406"/>
      <c r="B63" s="502"/>
      <c r="C63" s="1681" t="s">
        <v>92</v>
      </c>
      <c r="D63" s="1681"/>
      <c r="E63" s="1044"/>
      <c r="F63" s="1044"/>
      <c r="G63" s="1041"/>
      <c r="H63" s="1041"/>
      <c r="I63" s="1041"/>
      <c r="J63" s="1041"/>
      <c r="K63" s="1041"/>
      <c r="L63" s="1041"/>
      <c r="M63" s="1041"/>
      <c r="N63" s="1041"/>
      <c r="O63" s="1041"/>
      <c r="P63" s="1041"/>
      <c r="Q63" s="1041"/>
      <c r="R63" s="506"/>
      <c r="S63" s="458"/>
      <c r="T63" s="1043"/>
      <c r="U63" s="1012"/>
      <c r="V63" s="990"/>
      <c r="W63" s="990"/>
    </row>
    <row r="64" spans="1:23" s="514" customFormat="1" ht="9.75" customHeight="1" x14ac:dyDescent="0.2">
      <c r="A64" s="511"/>
      <c r="B64" s="512"/>
      <c r="C64" s="513" t="s">
        <v>91</v>
      </c>
      <c r="D64" s="432"/>
      <c r="E64" s="1042">
        <v>0.28000000000000003</v>
      </c>
      <c r="F64" s="1042">
        <v>0.13</v>
      </c>
      <c r="G64" s="1042">
        <v>-0.66</v>
      </c>
      <c r="H64" s="1042">
        <v>-0.22</v>
      </c>
      <c r="I64" s="1042">
        <v>0.69</v>
      </c>
      <c r="J64" s="1042">
        <v>0.34</v>
      </c>
      <c r="K64" s="1042">
        <v>-0.5</v>
      </c>
      <c r="L64" s="1042">
        <v>0.04</v>
      </c>
      <c r="M64" s="1042">
        <v>-0.59</v>
      </c>
      <c r="N64" s="1042">
        <v>-0.23</v>
      </c>
      <c r="O64" s="1042">
        <v>1.75</v>
      </c>
      <c r="P64" s="1042">
        <v>0.95</v>
      </c>
      <c r="Q64" s="1042">
        <v>-0.24</v>
      </c>
      <c r="R64" s="446"/>
      <c r="S64" s="446"/>
      <c r="T64" s="990"/>
      <c r="U64" s="1012"/>
      <c r="V64" s="990"/>
      <c r="W64" s="990"/>
    </row>
    <row r="65" spans="1:23" s="514" customFormat="1" ht="9.75" customHeight="1" x14ac:dyDescent="0.2">
      <c r="A65" s="511"/>
      <c r="B65" s="512"/>
      <c r="C65" s="513" t="s">
        <v>90</v>
      </c>
      <c r="D65" s="432"/>
      <c r="E65" s="1042">
        <v>0.33</v>
      </c>
      <c r="F65" s="1042">
        <v>0.55000000000000004</v>
      </c>
      <c r="G65" s="1042">
        <v>0.61</v>
      </c>
      <c r="H65" s="1042">
        <v>0.72</v>
      </c>
      <c r="I65" s="1042">
        <v>0.63</v>
      </c>
      <c r="J65" s="1042">
        <v>0.88</v>
      </c>
      <c r="K65" s="1042">
        <v>0.57999999999999996</v>
      </c>
      <c r="L65" s="1042">
        <v>0.88</v>
      </c>
      <c r="M65" s="1042">
        <v>1.33</v>
      </c>
      <c r="N65" s="1042">
        <v>1.55</v>
      </c>
      <c r="O65" s="1042">
        <v>1.37</v>
      </c>
      <c r="P65" s="1042">
        <v>1.98</v>
      </c>
      <c r="Q65" s="1042">
        <v>1.45</v>
      </c>
      <c r="R65" s="446"/>
      <c r="S65" s="446"/>
      <c r="T65" s="990"/>
      <c r="U65" s="1012"/>
      <c r="V65" s="990"/>
      <c r="W65" s="990"/>
    </row>
    <row r="66" spans="1:23" s="514" customFormat="1" ht="11.25" customHeight="1" x14ac:dyDescent="0.2">
      <c r="A66" s="511"/>
      <c r="B66" s="512"/>
      <c r="C66" s="513" t="s">
        <v>258</v>
      </c>
      <c r="D66" s="432"/>
      <c r="E66" s="1042">
        <v>0.6</v>
      </c>
      <c r="F66" s="1042">
        <v>0.57999999999999996</v>
      </c>
      <c r="G66" s="1042">
        <v>0.56999999999999995</v>
      </c>
      <c r="H66" s="1042">
        <v>0.56999999999999995</v>
      </c>
      <c r="I66" s="1042">
        <v>0.55000000000000004</v>
      </c>
      <c r="J66" s="1042">
        <v>0.56999999999999995</v>
      </c>
      <c r="K66" s="1042">
        <v>0.56999999999999995</v>
      </c>
      <c r="L66" s="1042">
        <v>0.61</v>
      </c>
      <c r="M66" s="1042">
        <v>0.65</v>
      </c>
      <c r="N66" s="1042">
        <v>0.75</v>
      </c>
      <c r="O66" s="1042">
        <v>0.82</v>
      </c>
      <c r="P66" s="1042">
        <v>0.95</v>
      </c>
      <c r="Q66" s="1042">
        <v>1.04</v>
      </c>
      <c r="R66" s="446"/>
      <c r="S66" s="446"/>
      <c r="T66" s="990"/>
      <c r="U66" s="1012"/>
      <c r="V66" s="990"/>
      <c r="W66" s="990"/>
    </row>
    <row r="67" spans="1:23" ht="11.25" customHeight="1" x14ac:dyDescent="0.2">
      <c r="A67" s="406"/>
      <c r="B67" s="502"/>
      <c r="C67" s="973" t="s">
        <v>89</v>
      </c>
      <c r="D67" s="510"/>
      <c r="E67" s="515"/>
      <c r="F67" s="181"/>
      <c r="G67" s="563"/>
      <c r="H67" s="563"/>
      <c r="I67" s="563"/>
      <c r="J67" s="85"/>
      <c r="K67" s="515"/>
      <c r="L67" s="563"/>
      <c r="M67" s="563"/>
      <c r="N67" s="563"/>
      <c r="O67" s="563"/>
      <c r="P67" s="563"/>
      <c r="Q67" s="516"/>
      <c r="R67" s="506"/>
      <c r="S67" s="458"/>
      <c r="T67" s="990"/>
      <c r="U67" s="1012"/>
      <c r="V67" s="990"/>
      <c r="W67" s="990"/>
    </row>
    <row r="68" spans="1:23" ht="9.75" customHeight="1" x14ac:dyDescent="0.2">
      <c r="A68" s="406"/>
      <c r="B68" s="517"/>
      <c r="C68" s="467"/>
      <c r="D68" s="763" t="s">
        <v>608</v>
      </c>
      <c r="E68" s="604"/>
      <c r="F68" s="606"/>
      <c r="G68" s="80"/>
      <c r="H68" s="80"/>
      <c r="I68" s="80"/>
      <c r="J68" s="607">
        <v>6.75781046940791</v>
      </c>
      <c r="K68" s="515"/>
      <c r="L68" s="563"/>
      <c r="M68" s="563"/>
      <c r="N68" s="563"/>
      <c r="O68" s="563"/>
      <c r="P68" s="563"/>
      <c r="Q68" s="981">
        <f>+J68</f>
        <v>6.75781046940791</v>
      </c>
      <c r="R68" s="506"/>
      <c r="S68" s="458"/>
      <c r="T68" s="990"/>
      <c r="U68" s="1012"/>
      <c r="V68" s="990"/>
      <c r="W68" s="990"/>
    </row>
    <row r="69" spans="1:23" ht="9.75" customHeight="1" x14ac:dyDescent="0.2">
      <c r="A69" s="406"/>
      <c r="B69" s="518"/>
      <c r="C69" s="432"/>
      <c r="D69" s="608" t="s">
        <v>609</v>
      </c>
      <c r="E69" s="609"/>
      <c r="F69" s="609"/>
      <c r="G69" s="609"/>
      <c r="H69" s="609"/>
      <c r="I69" s="609"/>
      <c r="J69" s="607">
        <v>3.5377961090630405</v>
      </c>
      <c r="K69" s="515"/>
      <c r="L69" s="200"/>
      <c r="M69" s="563"/>
      <c r="N69" s="563"/>
      <c r="O69" s="563"/>
      <c r="P69" s="563"/>
      <c r="Q69" s="981">
        <f t="shared" ref="Q69:Q72" si="4">+J69</f>
        <v>3.5377961090630405</v>
      </c>
      <c r="R69" s="519"/>
      <c r="S69" s="519"/>
    </row>
    <row r="70" spans="1:23" ht="9.75" customHeight="1" x14ac:dyDescent="0.2">
      <c r="A70" s="406"/>
      <c r="B70" s="518"/>
      <c r="C70" s="432"/>
      <c r="D70" s="608" t="s">
        <v>610</v>
      </c>
      <c r="E70" s="604"/>
      <c r="F70" s="182"/>
      <c r="G70" s="182"/>
      <c r="H70" s="80"/>
      <c r="I70" s="183"/>
      <c r="J70" s="607">
        <v>3.2669453923353409</v>
      </c>
      <c r="K70" s="515"/>
      <c r="L70" s="200"/>
      <c r="M70" s="563"/>
      <c r="N70" s="563"/>
      <c r="O70" s="563"/>
      <c r="P70" s="563"/>
      <c r="Q70" s="981">
        <f t="shared" si="4"/>
        <v>3.2669453923353409</v>
      </c>
      <c r="R70" s="520"/>
      <c r="S70" s="458"/>
    </row>
    <row r="71" spans="1:23" ht="9.75" customHeight="1" x14ac:dyDescent="0.2">
      <c r="A71" s="406"/>
      <c r="B71" s="518"/>
      <c r="C71" s="432"/>
      <c r="D71" s="608" t="s">
        <v>611</v>
      </c>
      <c r="E71" s="610"/>
      <c r="F71" s="608"/>
      <c r="G71" s="608"/>
      <c r="H71" s="608"/>
      <c r="I71" s="608"/>
      <c r="J71" s="607">
        <v>2.5224122531344095</v>
      </c>
      <c r="K71" s="515"/>
      <c r="L71" s="200"/>
      <c r="M71" s="563"/>
      <c r="N71" s="563"/>
      <c r="O71" s="563"/>
      <c r="P71" s="563"/>
      <c r="Q71" s="981">
        <f t="shared" si="4"/>
        <v>2.5224122531344095</v>
      </c>
      <c r="R71" s="520"/>
      <c r="S71" s="458"/>
    </row>
    <row r="72" spans="1:23" ht="9.75" customHeight="1" x14ac:dyDescent="0.2">
      <c r="A72" s="406"/>
      <c r="B72" s="518"/>
      <c r="C72" s="432"/>
      <c r="D72" s="611" t="s">
        <v>612</v>
      </c>
      <c r="E72" s="612"/>
      <c r="F72" s="612"/>
      <c r="G72" s="612"/>
      <c r="H72" s="612"/>
      <c r="I72" s="612"/>
      <c r="J72" s="607">
        <v>1.8172855422943224</v>
      </c>
      <c r="K72" s="515"/>
      <c r="L72" s="200"/>
      <c r="M72" s="563"/>
      <c r="N72" s="563"/>
      <c r="O72" s="563"/>
      <c r="P72" s="563"/>
      <c r="Q72" s="981">
        <f t="shared" si="4"/>
        <v>1.8172855422943224</v>
      </c>
      <c r="R72" s="520"/>
      <c r="S72" s="458"/>
    </row>
    <row r="73" spans="1:23" ht="9.75" customHeight="1" x14ac:dyDescent="0.2">
      <c r="A73" s="406"/>
      <c r="B73" s="518"/>
      <c r="C73" s="432"/>
      <c r="D73" s="608" t="s">
        <v>613</v>
      </c>
      <c r="E73" s="182"/>
      <c r="F73" s="182"/>
      <c r="G73" s="182"/>
      <c r="H73" s="80"/>
      <c r="I73" s="183"/>
      <c r="J73" s="516">
        <v>-34.393205204987211</v>
      </c>
      <c r="K73" s="515"/>
      <c r="L73" s="200"/>
      <c r="M73" s="563"/>
      <c r="N73" s="563"/>
      <c r="O73" s="563"/>
      <c r="P73" s="563"/>
      <c r="Q73" s="515"/>
      <c r="R73" s="520"/>
      <c r="S73" s="458"/>
    </row>
    <row r="74" spans="1:23" ht="9.75" customHeight="1" x14ac:dyDescent="0.2">
      <c r="A74" s="406"/>
      <c r="B74" s="518"/>
      <c r="C74" s="432"/>
      <c r="D74" s="608" t="s">
        <v>614</v>
      </c>
      <c r="E74" s="605"/>
      <c r="F74" s="183"/>
      <c r="G74" s="183"/>
      <c r="H74" s="80"/>
      <c r="I74" s="183"/>
      <c r="J74" s="516">
        <v>-16.341806154346184</v>
      </c>
      <c r="K74" s="515"/>
      <c r="L74" s="200"/>
      <c r="M74" s="563"/>
      <c r="N74" s="563"/>
      <c r="O74" s="563"/>
      <c r="P74" s="563"/>
      <c r="Q74" s="613"/>
      <c r="R74" s="520"/>
      <c r="S74" s="458"/>
    </row>
    <row r="75" spans="1:23" ht="9.75" customHeight="1" x14ac:dyDescent="0.2">
      <c r="A75" s="406"/>
      <c r="B75" s="518"/>
      <c r="C75" s="432"/>
      <c r="D75" s="608" t="s">
        <v>615</v>
      </c>
      <c r="E75" s="605"/>
      <c r="F75" s="183"/>
      <c r="G75" s="183"/>
      <c r="H75" s="80"/>
      <c r="I75" s="183"/>
      <c r="J75" s="516">
        <v>-3.7050020965225361</v>
      </c>
      <c r="K75" s="515"/>
      <c r="L75" s="200"/>
      <c r="M75" s="563"/>
      <c r="N75" s="563"/>
      <c r="O75" s="563"/>
      <c r="P75" s="563"/>
      <c r="Q75" s="613"/>
      <c r="R75" s="520"/>
      <c r="S75" s="458"/>
    </row>
    <row r="76" spans="1:23" ht="9.75" customHeight="1" x14ac:dyDescent="0.2">
      <c r="A76" s="406"/>
      <c r="B76" s="518"/>
      <c r="C76" s="432"/>
      <c r="D76" s="608" t="s">
        <v>616</v>
      </c>
      <c r="E76" s="605"/>
      <c r="F76" s="183"/>
      <c r="G76" s="183"/>
      <c r="H76" s="80"/>
      <c r="I76" s="183"/>
      <c r="J76" s="516">
        <v>-3.020440495255805</v>
      </c>
      <c r="K76" s="515"/>
      <c r="L76" s="200"/>
      <c r="M76" s="563"/>
      <c r="N76" s="563"/>
      <c r="O76" s="563"/>
      <c r="P76" s="563"/>
      <c r="Q76" s="613"/>
      <c r="R76" s="520"/>
      <c r="S76" s="458"/>
    </row>
    <row r="77" spans="1:23" ht="9.75" customHeight="1" x14ac:dyDescent="0.2">
      <c r="A77" s="406"/>
      <c r="B77" s="518"/>
      <c r="C77" s="432"/>
      <c r="D77" s="608" t="s">
        <v>617</v>
      </c>
      <c r="E77" s="605"/>
      <c r="F77" s="182"/>
      <c r="G77" s="182"/>
      <c r="H77" s="80"/>
      <c r="I77" s="183"/>
      <c r="J77" s="516">
        <v>-2.6769432760339384</v>
      </c>
      <c r="K77" s="515"/>
      <c r="L77" s="200"/>
      <c r="M77" s="563"/>
      <c r="N77" s="563"/>
      <c r="O77" s="563"/>
      <c r="P77" s="563"/>
      <c r="Q77" s="515"/>
      <c r="R77" s="520"/>
      <c r="S77" s="458"/>
    </row>
    <row r="78" spans="1:23" ht="0.75" customHeight="1" x14ac:dyDescent="0.2">
      <c r="A78" s="406"/>
      <c r="B78" s="518"/>
      <c r="C78" s="432"/>
      <c r="D78" s="521"/>
      <c r="E78" s="515"/>
      <c r="F78" s="182"/>
      <c r="G78" s="182"/>
      <c r="H78" s="80"/>
      <c r="I78" s="183"/>
      <c r="J78" s="516"/>
      <c r="K78" s="515"/>
      <c r="L78" s="200"/>
      <c r="M78" s="563"/>
      <c r="N78" s="563"/>
      <c r="O78" s="563"/>
      <c r="P78" s="563"/>
      <c r="Q78" s="515"/>
      <c r="R78" s="520"/>
      <c r="S78" s="458"/>
    </row>
    <row r="79" spans="1:23" ht="12" customHeight="1" x14ac:dyDescent="0.2">
      <c r="A79" s="406"/>
      <c r="B79" s="522"/>
      <c r="C79" s="504" t="s">
        <v>239</v>
      </c>
      <c r="D79" s="521"/>
      <c r="E79" s="504"/>
      <c r="F79" s="504"/>
      <c r="G79" s="523" t="s">
        <v>88</v>
      </c>
      <c r="H79" s="504"/>
      <c r="I79" s="504"/>
      <c r="J79" s="504"/>
      <c r="K79" s="504"/>
      <c r="L79" s="504"/>
      <c r="M79" s="504"/>
      <c r="N79" s="504"/>
      <c r="O79" s="184"/>
      <c r="P79" s="184"/>
      <c r="Q79" s="184"/>
      <c r="R79" s="506"/>
      <c r="S79" s="458"/>
    </row>
    <row r="80" spans="1:23" s="132" customFormat="1" ht="13.5" customHeight="1" x14ac:dyDescent="0.2">
      <c r="A80" s="131"/>
      <c r="B80" s="243">
        <v>16</v>
      </c>
      <c r="C80" s="1643">
        <v>42887</v>
      </c>
      <c r="D80" s="1643"/>
      <c r="E80" s="1643"/>
      <c r="F80" s="133"/>
      <c r="G80" s="133"/>
      <c r="H80" s="133"/>
      <c r="I80" s="133"/>
      <c r="J80" s="133"/>
      <c r="K80" s="133"/>
      <c r="L80" s="133"/>
      <c r="M80" s="133"/>
      <c r="N80" s="133"/>
      <c r="P80" s="131"/>
      <c r="R80" s="137"/>
      <c r="U80" s="1013"/>
    </row>
  </sheetData>
  <mergeCells count="46">
    <mergeCell ref="I57:Q57"/>
    <mergeCell ref="C36:D36"/>
    <mergeCell ref="C37:D37"/>
    <mergeCell ref="E61:L61"/>
    <mergeCell ref="M61:Q61"/>
    <mergeCell ref="C31:D31"/>
    <mergeCell ref="C34:D34"/>
    <mergeCell ref="C35:D35"/>
    <mergeCell ref="C21:D21"/>
    <mergeCell ref="C22:D22"/>
    <mergeCell ref="C23:D23"/>
    <mergeCell ref="C29:D29"/>
    <mergeCell ref="C24:D24"/>
    <mergeCell ref="C25:D25"/>
    <mergeCell ref="C26:D26"/>
    <mergeCell ref="C27:D27"/>
    <mergeCell ref="C28:D28"/>
    <mergeCell ref="C32:D32"/>
    <mergeCell ref="C30:D30"/>
    <mergeCell ref="C1:F1"/>
    <mergeCell ref="C4:Q4"/>
    <mergeCell ref="C6:Q6"/>
    <mergeCell ref="C7:D8"/>
    <mergeCell ref="G7:I7"/>
    <mergeCell ref="J7:L7"/>
    <mergeCell ref="M7:O7"/>
    <mergeCell ref="P7:Q7"/>
    <mergeCell ref="J1:P1"/>
    <mergeCell ref="E8:L8"/>
    <mergeCell ref="M8:Q8"/>
    <mergeCell ref="C10:D10"/>
    <mergeCell ref="C80:E80"/>
    <mergeCell ref="C38:D38"/>
    <mergeCell ref="C39:D39"/>
    <mergeCell ref="C40:D40"/>
    <mergeCell ref="C41:D41"/>
    <mergeCell ref="C42:Q42"/>
    <mergeCell ref="C60:D61"/>
    <mergeCell ref="C63:D63"/>
    <mergeCell ref="C59:Q59"/>
    <mergeCell ref="C53:D53"/>
    <mergeCell ref="C43:Q43"/>
    <mergeCell ref="C47:D47"/>
    <mergeCell ref="C46:D46"/>
    <mergeCell ref="C20:D20"/>
    <mergeCell ref="C33:D33"/>
  </mergeCells>
  <conditionalFormatting sqref="E45:Q45 E62:Q62 E9:Q9">
    <cfRule type="cellIs" dxfId="12"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sheetPr>
  <dimension ref="A1:R64"/>
  <sheetViews>
    <sheetView zoomScaleNormal="100" workbookViewId="0"/>
  </sheetViews>
  <sheetFormatPr defaultRowHeight="12.75" x14ac:dyDescent="0.2"/>
  <cols>
    <col min="1" max="1" width="1" style="132" customWidth="1"/>
    <col min="2" max="2" width="2.5703125" style="452" customWidth="1"/>
    <col min="3" max="3" width="2.42578125" style="132" customWidth="1"/>
    <col min="4" max="4" width="28.42578125" style="132" customWidth="1"/>
    <col min="5" max="5" width="6.85546875" style="132" customWidth="1"/>
    <col min="6" max="6" width="6.28515625" style="132" customWidth="1"/>
    <col min="7" max="7" width="6.85546875" style="132" customWidth="1"/>
    <col min="8" max="8" width="7.28515625" style="132" customWidth="1"/>
    <col min="9" max="9" width="6.140625" style="132" customWidth="1"/>
    <col min="10" max="10" width="6.7109375" style="132" customWidth="1"/>
    <col min="11" max="11" width="6.42578125" style="132" customWidth="1"/>
    <col min="12" max="12" width="6.140625" style="132" customWidth="1"/>
    <col min="13" max="13" width="6" style="132" customWidth="1"/>
    <col min="14" max="14" width="7.7109375" style="132" customWidth="1"/>
    <col min="15" max="15" width="2.5703125" style="993" customWidth="1"/>
    <col min="16" max="16" width="1" style="993" customWidth="1"/>
    <col min="17" max="17" width="9.140625" style="132"/>
    <col min="18" max="18" width="11" style="1238" customWidth="1"/>
    <col min="19" max="16384" width="9.140625" style="132"/>
  </cols>
  <sheetData>
    <row r="1" spans="1:18" ht="13.5" customHeight="1" x14ac:dyDescent="0.2">
      <c r="A1" s="131"/>
      <c r="B1" s="1718" t="s">
        <v>423</v>
      </c>
      <c r="C1" s="1718"/>
      <c r="D1" s="1718"/>
      <c r="E1" s="1718"/>
      <c r="F1" s="453"/>
      <c r="G1" s="453"/>
      <c r="H1" s="453"/>
      <c r="I1" s="453"/>
      <c r="J1" s="453"/>
      <c r="K1" s="453"/>
      <c r="L1" s="453"/>
      <c r="M1" s="453"/>
      <c r="N1" s="453"/>
      <c r="O1" s="453"/>
      <c r="P1" s="453"/>
    </row>
    <row r="2" spans="1:18" ht="6" customHeight="1" x14ac:dyDescent="0.2">
      <c r="A2" s="131"/>
      <c r="B2" s="1719"/>
      <c r="C2" s="1719"/>
      <c r="D2" s="1719"/>
      <c r="E2" s="1257"/>
      <c r="F2" s="1257"/>
      <c r="G2" s="1719"/>
      <c r="H2" s="1719"/>
      <c r="I2" s="1719"/>
      <c r="J2" s="1719"/>
      <c r="K2" s="1719"/>
      <c r="L2" s="1719"/>
      <c r="M2" s="1719"/>
      <c r="N2" s="1257"/>
      <c r="O2" s="454"/>
      <c r="P2" s="1147"/>
    </row>
    <row r="3" spans="1:18" ht="10.5" customHeight="1" thickBot="1" x14ac:dyDescent="0.25">
      <c r="A3" s="131"/>
      <c r="B3" s="401"/>
      <c r="C3" s="133"/>
      <c r="D3" s="133"/>
      <c r="E3" s="133"/>
      <c r="F3" s="133"/>
      <c r="G3" s="133"/>
      <c r="H3" s="133"/>
      <c r="I3" s="133"/>
      <c r="J3" s="133"/>
      <c r="K3" s="133"/>
      <c r="L3" s="133"/>
      <c r="M3" s="133"/>
      <c r="N3" s="569" t="s">
        <v>73</v>
      </c>
      <c r="O3" s="455"/>
      <c r="P3" s="1147"/>
    </row>
    <row r="4" spans="1:18" ht="13.5" customHeight="1" thickBot="1" x14ac:dyDescent="0.25">
      <c r="A4" s="131"/>
      <c r="B4" s="401"/>
      <c r="C4" s="1708" t="s">
        <v>499</v>
      </c>
      <c r="D4" s="1709"/>
      <c r="E4" s="1709"/>
      <c r="F4" s="1709"/>
      <c r="G4" s="1709"/>
      <c r="H4" s="1709"/>
      <c r="I4" s="1709"/>
      <c r="J4" s="1709"/>
      <c r="K4" s="1709"/>
      <c r="L4" s="1709"/>
      <c r="M4" s="1709"/>
      <c r="N4" s="1710"/>
      <c r="O4" s="455"/>
      <c r="P4" s="1147"/>
    </row>
    <row r="5" spans="1:18" ht="4.5" customHeight="1" x14ac:dyDescent="0.2">
      <c r="A5" s="131"/>
      <c r="B5" s="401"/>
      <c r="C5" s="1720" t="s">
        <v>78</v>
      </c>
      <c r="D5" s="1720"/>
      <c r="E5" s="401"/>
      <c r="F5" s="401"/>
      <c r="G5" s="401"/>
      <c r="H5" s="401"/>
      <c r="I5" s="401"/>
      <c r="J5" s="401"/>
      <c r="K5" s="401"/>
      <c r="L5" s="401"/>
      <c r="M5" s="401"/>
      <c r="N5" s="401"/>
      <c r="O5" s="455"/>
      <c r="P5" s="1147"/>
    </row>
    <row r="6" spans="1:18" ht="13.5" customHeight="1" x14ac:dyDescent="0.2">
      <c r="A6" s="131"/>
      <c r="B6" s="401"/>
      <c r="C6" s="1721"/>
      <c r="D6" s="1721"/>
      <c r="E6" s="1722">
        <v>2010</v>
      </c>
      <c r="F6" s="1722"/>
      <c r="G6" s="1722">
        <v>2011</v>
      </c>
      <c r="H6" s="1722"/>
      <c r="I6" s="1722">
        <v>2012</v>
      </c>
      <c r="J6" s="1722"/>
      <c r="K6" s="1722">
        <v>2013</v>
      </c>
      <c r="L6" s="1722"/>
      <c r="M6" s="1722">
        <v>2014</v>
      </c>
      <c r="N6" s="1722"/>
      <c r="O6" s="455"/>
      <c r="P6" s="1147"/>
    </row>
    <row r="7" spans="1:18" ht="4.5" customHeight="1" x14ac:dyDescent="0.2">
      <c r="A7" s="131"/>
      <c r="B7" s="401"/>
      <c r="C7" s="1239"/>
      <c r="D7" s="1239"/>
      <c r="E7" s="1256"/>
      <c r="F7" s="1256"/>
      <c r="G7" s="1716"/>
      <c r="H7" s="1716"/>
      <c r="I7" s="1716"/>
      <c r="J7" s="1716"/>
      <c r="K7" s="401"/>
      <c r="L7" s="401"/>
      <c r="M7" s="401"/>
      <c r="N7" s="401"/>
      <c r="O7" s="455"/>
      <c r="P7" s="1147"/>
    </row>
    <row r="8" spans="1:18" s="137" customFormat="1" ht="13.5" customHeight="1" x14ac:dyDescent="0.2">
      <c r="A8" s="135"/>
      <c r="B8" s="1155"/>
      <c r="C8" s="1717" t="s">
        <v>500</v>
      </c>
      <c r="D8" s="1717"/>
      <c r="E8" s="1713">
        <v>215632</v>
      </c>
      <c r="F8" s="1713"/>
      <c r="G8" s="1713">
        <v>209182.99999998396</v>
      </c>
      <c r="H8" s="1713"/>
      <c r="I8" s="1713">
        <f>SUM(I9:J10)</f>
        <v>193611</v>
      </c>
      <c r="J8" s="1713"/>
      <c r="K8" s="1713">
        <v>195577.99999998178</v>
      </c>
      <c r="L8" s="1713"/>
      <c r="M8" s="1713">
        <v>203548.00000000937</v>
      </c>
      <c r="N8" s="1713"/>
      <c r="O8" s="1156"/>
      <c r="P8" s="1157"/>
      <c r="R8" s="1240"/>
    </row>
    <row r="9" spans="1:18" s="137" customFormat="1" ht="12.75" customHeight="1" x14ac:dyDescent="0.2">
      <c r="A9" s="135"/>
      <c r="B9" s="1155"/>
      <c r="C9" s="1209"/>
      <c r="D9" s="1210" t="s">
        <v>518</v>
      </c>
      <c r="E9" s="1715">
        <v>215424</v>
      </c>
      <c r="F9" s="1715"/>
      <c r="G9" s="1715">
        <v>208986.99999998402</v>
      </c>
      <c r="H9" s="1715"/>
      <c r="I9" s="1715">
        <v>193436</v>
      </c>
      <c r="J9" s="1715"/>
      <c r="K9" s="1715">
        <v>195417.99999998178</v>
      </c>
      <c r="L9" s="1715"/>
      <c r="M9" s="1715">
        <v>203388.00000000937</v>
      </c>
      <c r="N9" s="1715"/>
      <c r="O9" s="1156"/>
      <c r="P9" s="1157"/>
      <c r="R9" s="1240"/>
    </row>
    <row r="10" spans="1:18" s="137" customFormat="1" ht="12.75" customHeight="1" x14ac:dyDescent="0.2">
      <c r="A10" s="135"/>
      <c r="B10" s="1155"/>
      <c r="C10" s="1209"/>
      <c r="D10" s="1210" t="s">
        <v>503</v>
      </c>
      <c r="E10" s="1715">
        <v>208</v>
      </c>
      <c r="F10" s="1715"/>
      <c r="G10" s="1715">
        <v>196</v>
      </c>
      <c r="H10" s="1715"/>
      <c r="I10" s="1715">
        <v>175</v>
      </c>
      <c r="J10" s="1715"/>
      <c r="K10" s="1715">
        <v>160</v>
      </c>
      <c r="L10" s="1715"/>
      <c r="M10" s="1715">
        <v>160</v>
      </c>
      <c r="N10" s="1715"/>
      <c r="O10" s="1156"/>
      <c r="P10" s="1157"/>
      <c r="R10" s="1240"/>
    </row>
    <row r="11" spans="1:18" s="137" customFormat="1" ht="23.25" customHeight="1" x14ac:dyDescent="0.2">
      <c r="A11" s="135"/>
      <c r="B11" s="1155"/>
      <c r="C11" s="1714" t="s">
        <v>501</v>
      </c>
      <c r="D11" s="1714"/>
      <c r="E11" s="1713">
        <v>150304</v>
      </c>
      <c r="F11" s="1713"/>
      <c r="G11" s="1713">
        <v>145212.00000000137</v>
      </c>
      <c r="H11" s="1713"/>
      <c r="I11" s="1713">
        <v>132844.00000000911</v>
      </c>
      <c r="J11" s="1713"/>
      <c r="K11" s="1713">
        <v>130531.99999998602</v>
      </c>
      <c r="L11" s="1713"/>
      <c r="M11" s="1713">
        <v>137344.99999999226</v>
      </c>
      <c r="N11" s="1713"/>
      <c r="O11" s="1156"/>
      <c r="P11" s="1157"/>
      <c r="R11" s="1240"/>
    </row>
    <row r="12" spans="1:18" s="137" customFormat="1" ht="16.5" customHeight="1" thickBot="1" x14ac:dyDescent="0.25">
      <c r="A12" s="135"/>
      <c r="B12" s="1155"/>
      <c r="C12" s="1714" t="s">
        <v>502</v>
      </c>
      <c r="D12" s="1714"/>
      <c r="E12" s="1713">
        <v>6088165</v>
      </c>
      <c r="F12" s="1713"/>
      <c r="G12" s="1713">
        <v>5632280.1093796296</v>
      </c>
      <c r="H12" s="1713"/>
      <c r="I12" s="1713">
        <v>5161343</v>
      </c>
      <c r="J12" s="1713"/>
      <c r="K12" s="1713">
        <v>4986266</v>
      </c>
      <c r="L12" s="1713"/>
      <c r="M12" s="1713">
        <v>5324131</v>
      </c>
      <c r="N12" s="1713"/>
      <c r="O12" s="1156"/>
      <c r="P12" s="1157"/>
      <c r="R12" s="1240"/>
    </row>
    <row r="13" spans="1:18" ht="0.75" hidden="1" customHeight="1" thickBot="1" x14ac:dyDescent="0.25">
      <c r="A13" s="131"/>
      <c r="B13" s="133"/>
      <c r="C13" s="133"/>
      <c r="D13" s="133"/>
      <c r="E13" s="133"/>
      <c r="F13" s="133"/>
      <c r="G13" s="133"/>
      <c r="H13" s="133"/>
      <c r="I13" s="133"/>
      <c r="J13" s="133"/>
      <c r="K13" s="133"/>
      <c r="L13" s="133"/>
      <c r="M13" s="133"/>
      <c r="N13" s="569"/>
      <c r="O13" s="455"/>
      <c r="P13" s="1147"/>
    </row>
    <row r="14" spans="1:18" s="137" customFormat="1" ht="13.5" customHeight="1" thickBot="1" x14ac:dyDescent="0.25">
      <c r="A14" s="135"/>
      <c r="B14" s="136"/>
      <c r="C14" s="1708" t="s">
        <v>642</v>
      </c>
      <c r="D14" s="1709"/>
      <c r="E14" s="1709"/>
      <c r="F14" s="1709"/>
      <c r="G14" s="1709"/>
      <c r="H14" s="1709"/>
      <c r="I14" s="1709"/>
      <c r="J14" s="1709"/>
      <c r="K14" s="1709"/>
      <c r="L14" s="1709"/>
      <c r="M14" s="1709"/>
      <c r="N14" s="1710"/>
      <c r="O14" s="455"/>
      <c r="P14" s="1147"/>
      <c r="R14" s="1240"/>
    </row>
    <row r="15" spans="1:18" ht="3" customHeight="1" x14ac:dyDescent="0.2">
      <c r="A15" s="131"/>
      <c r="B15" s="133"/>
      <c r="C15" s="1711" t="s">
        <v>78</v>
      </c>
      <c r="D15" s="1711"/>
      <c r="E15" s="405"/>
      <c r="F15" s="405"/>
      <c r="G15" s="405"/>
      <c r="H15" s="405"/>
      <c r="I15" s="405"/>
      <c r="J15" s="405"/>
      <c r="K15" s="405"/>
      <c r="L15" s="405"/>
      <c r="M15" s="405"/>
      <c r="N15" s="405"/>
      <c r="O15" s="455"/>
      <c r="P15" s="1147"/>
    </row>
    <row r="16" spans="1:18" ht="10.5" customHeight="1" x14ac:dyDescent="0.2">
      <c r="A16" s="131"/>
      <c r="B16" s="133"/>
      <c r="C16" s="1711"/>
      <c r="D16" s="1711"/>
      <c r="E16" s="1211"/>
      <c r="G16" s="1712">
        <v>2014</v>
      </c>
      <c r="H16" s="1712"/>
      <c r="I16" s="1712"/>
      <c r="J16" s="1712"/>
      <c r="K16" s="1712"/>
      <c r="L16" s="1712"/>
      <c r="M16" s="1712"/>
      <c r="N16" s="1712"/>
      <c r="O16" s="1148"/>
      <c r="P16" s="1149"/>
    </row>
    <row r="17" spans="1:18" ht="33.75" customHeight="1" x14ac:dyDescent="0.2">
      <c r="A17" s="131"/>
      <c r="B17" s="133"/>
      <c r="C17" s="1211"/>
      <c r="D17" s="1211"/>
      <c r="E17" s="1211"/>
      <c r="F17" s="1212"/>
      <c r="G17" s="1213" t="s">
        <v>504</v>
      </c>
      <c r="H17" s="1255" t="s">
        <v>395</v>
      </c>
      <c r="I17" s="1255" t="s">
        <v>587</v>
      </c>
      <c r="J17" s="1255" t="s">
        <v>588</v>
      </c>
      <c r="K17" s="1255" t="s">
        <v>589</v>
      </c>
      <c r="L17" s="1255" t="s">
        <v>590</v>
      </c>
      <c r="M17" s="1255" t="s">
        <v>591</v>
      </c>
      <c r="N17" s="1255" t="s">
        <v>592</v>
      </c>
      <c r="O17" s="1148"/>
      <c r="P17" s="1149"/>
    </row>
    <row r="18" spans="1:18" s="1142" customFormat="1" x14ac:dyDescent="0.2">
      <c r="A18" s="1140"/>
      <c r="B18" s="1141"/>
      <c r="C18" s="1617" t="s">
        <v>68</v>
      </c>
      <c r="D18" s="1617"/>
      <c r="E18" s="1158"/>
      <c r="F18" s="1158"/>
      <c r="G18" s="1241">
        <v>203548.00000000937</v>
      </c>
      <c r="H18" s="1241">
        <v>17121.128772447755</v>
      </c>
      <c r="I18" s="1241">
        <v>47594.146843158938</v>
      </c>
      <c r="J18" s="1241">
        <v>57540.236236088225</v>
      </c>
      <c r="K18" s="1241">
        <v>50273.029459591547</v>
      </c>
      <c r="L18" s="1241">
        <v>24535.344813643169</v>
      </c>
      <c r="M18" s="1241">
        <v>2392.040024816577</v>
      </c>
      <c r="N18" s="1241">
        <v>4092.0738502545369</v>
      </c>
      <c r="O18" s="1150"/>
      <c r="R18" s="1242"/>
    </row>
    <row r="19" spans="1:18" ht="21" customHeight="1" x14ac:dyDescent="0.2">
      <c r="A19" s="131"/>
      <c r="B19" s="133"/>
      <c r="C19" s="1243">
        <v>11</v>
      </c>
      <c r="D19" s="1705" t="s">
        <v>532</v>
      </c>
      <c r="E19" s="1705"/>
      <c r="F19" s="1705"/>
      <c r="G19" s="1244">
        <v>40.909236929225465</v>
      </c>
      <c r="H19" s="1244">
        <v>5.7761194029850742</v>
      </c>
      <c r="I19" s="1244">
        <v>0</v>
      </c>
      <c r="J19" s="1244">
        <v>11.655749727600369</v>
      </c>
      <c r="K19" s="1244">
        <v>22.477367798640028</v>
      </c>
      <c r="L19" s="1244">
        <v>1</v>
      </c>
      <c r="M19" s="1244">
        <v>0</v>
      </c>
      <c r="N19" s="1244">
        <v>0</v>
      </c>
      <c r="O19" s="1148"/>
      <c r="P19" s="1149"/>
    </row>
    <row r="20" spans="1:18" s="1250" customFormat="1" ht="11.25" customHeight="1" x14ac:dyDescent="0.2">
      <c r="A20" s="1245"/>
      <c r="B20" s="1246"/>
      <c r="C20" s="1243">
        <v>12</v>
      </c>
      <c r="D20" s="1705" t="s">
        <v>533</v>
      </c>
      <c r="E20" s="1705"/>
      <c r="F20" s="1705"/>
      <c r="G20" s="1247">
        <v>205.14961664827518</v>
      </c>
      <c r="H20" s="1247">
        <v>0</v>
      </c>
      <c r="I20" s="1247">
        <v>33.215664799541329</v>
      </c>
      <c r="J20" s="1247">
        <v>84.707875827171534</v>
      </c>
      <c r="K20" s="1247">
        <v>69.362306812221121</v>
      </c>
      <c r="L20" s="1247">
        <v>17.863769209341196</v>
      </c>
      <c r="M20" s="1247">
        <v>0</v>
      </c>
      <c r="N20" s="1247">
        <v>0</v>
      </c>
      <c r="O20" s="1248"/>
      <c r="P20" s="1249"/>
      <c r="R20" s="1251"/>
    </row>
    <row r="21" spans="1:18" s="1250" customFormat="1" ht="11.25" customHeight="1" x14ac:dyDescent="0.2">
      <c r="A21" s="1245"/>
      <c r="B21" s="1246"/>
      <c r="C21" s="1243">
        <v>13</v>
      </c>
      <c r="D21" s="1705" t="s">
        <v>534</v>
      </c>
      <c r="E21" s="1705"/>
      <c r="F21" s="1705"/>
      <c r="G21" s="1247">
        <v>2683.3427935083696</v>
      </c>
      <c r="H21" s="1247">
        <v>3</v>
      </c>
      <c r="I21" s="1247">
        <v>234.21312361934429</v>
      </c>
      <c r="J21" s="1247">
        <v>762.05208037198952</v>
      </c>
      <c r="K21" s="1247">
        <v>962.91000993125465</v>
      </c>
      <c r="L21" s="1247">
        <v>564.00175202455227</v>
      </c>
      <c r="M21" s="1247">
        <v>146.1675310869162</v>
      </c>
      <c r="N21" s="1247">
        <v>10.998296474310223</v>
      </c>
      <c r="O21" s="1248"/>
      <c r="P21" s="1249"/>
      <c r="R21" s="1251"/>
    </row>
    <row r="22" spans="1:18" s="1250" customFormat="1" ht="11.25" customHeight="1" x14ac:dyDescent="0.2">
      <c r="A22" s="1245"/>
      <c r="B22" s="1246"/>
      <c r="C22" s="1243">
        <v>14</v>
      </c>
      <c r="D22" s="1705" t="s">
        <v>535</v>
      </c>
      <c r="E22" s="1705"/>
      <c r="F22" s="1705"/>
      <c r="G22" s="1247">
        <v>2673.2845739551267</v>
      </c>
      <c r="H22" s="1247">
        <v>16.238847063447736</v>
      </c>
      <c r="I22" s="1247">
        <v>231.05131681333279</v>
      </c>
      <c r="J22" s="1247">
        <v>704.8506124031893</v>
      </c>
      <c r="K22" s="1247">
        <v>903.02938190437294</v>
      </c>
      <c r="L22" s="1247">
        <v>663.6451819626227</v>
      </c>
      <c r="M22" s="1247">
        <v>111.09269667978954</v>
      </c>
      <c r="N22" s="1247">
        <v>43.376537128368582</v>
      </c>
      <c r="O22" s="1248"/>
      <c r="P22" s="1249"/>
      <c r="R22" s="1251"/>
    </row>
    <row r="23" spans="1:18" s="1250" customFormat="1" ht="21" customHeight="1" x14ac:dyDescent="0.2">
      <c r="A23" s="1245"/>
      <c r="B23" s="1246"/>
      <c r="C23" s="1243">
        <v>21</v>
      </c>
      <c r="D23" s="1705" t="s">
        <v>536</v>
      </c>
      <c r="E23" s="1705"/>
      <c r="F23" s="1705"/>
      <c r="G23" s="1247">
        <v>991.50976792547158</v>
      </c>
      <c r="H23" s="1247">
        <v>31.570646017320342</v>
      </c>
      <c r="I23" s="1247">
        <v>375.61808919705237</v>
      </c>
      <c r="J23" s="1247">
        <v>340.41337825682228</v>
      </c>
      <c r="K23" s="1247">
        <v>154.02824865383886</v>
      </c>
      <c r="L23" s="1247">
        <v>70.96514518458379</v>
      </c>
      <c r="M23" s="1247">
        <v>14.135604489372287</v>
      </c>
      <c r="N23" s="1247">
        <v>4.7786561264822138</v>
      </c>
      <c r="O23" s="1248"/>
      <c r="P23" s="1249"/>
      <c r="R23" s="1251"/>
    </row>
    <row r="24" spans="1:18" s="1250" customFormat="1" ht="11.25" customHeight="1" x14ac:dyDescent="0.2">
      <c r="A24" s="1245"/>
      <c r="B24" s="1246"/>
      <c r="C24" s="1243">
        <v>22</v>
      </c>
      <c r="D24" s="1705" t="s">
        <v>537</v>
      </c>
      <c r="E24" s="1705"/>
      <c r="F24" s="1705"/>
      <c r="G24" s="1247">
        <v>3988.3953092776219</v>
      </c>
      <c r="H24" s="1247">
        <v>161.67488131596653</v>
      </c>
      <c r="I24" s="1247">
        <v>2112.5535910391623</v>
      </c>
      <c r="J24" s="1247">
        <v>887.84521808295528</v>
      </c>
      <c r="K24" s="1247">
        <v>531.56242620876731</v>
      </c>
      <c r="L24" s="1247">
        <v>249.65385287545686</v>
      </c>
      <c r="M24" s="1247">
        <v>11.87114362986574</v>
      </c>
      <c r="N24" s="1247">
        <v>33.234196125440207</v>
      </c>
      <c r="O24" s="1248"/>
      <c r="P24" s="1249"/>
      <c r="R24" s="1251"/>
    </row>
    <row r="25" spans="1:18" s="1250" customFormat="1" ht="11.25" customHeight="1" x14ac:dyDescent="0.2">
      <c r="A25" s="1245"/>
      <c r="B25" s="1246"/>
      <c r="C25" s="1243">
        <v>23</v>
      </c>
      <c r="D25" s="1705" t="s">
        <v>538</v>
      </c>
      <c r="E25" s="1705"/>
      <c r="F25" s="1705"/>
      <c r="G25" s="1247">
        <v>866.2605860318215</v>
      </c>
      <c r="H25" s="1247">
        <v>12.153329065300897</v>
      </c>
      <c r="I25" s="1247">
        <v>261.33902920340063</v>
      </c>
      <c r="J25" s="1247">
        <v>278.29498626790206</v>
      </c>
      <c r="K25" s="1247">
        <v>207.80688507428948</v>
      </c>
      <c r="L25" s="1247">
        <v>83.523096623021715</v>
      </c>
      <c r="M25" s="1247">
        <v>4.8661616161616159</v>
      </c>
      <c r="N25" s="1247">
        <v>18.277098181745544</v>
      </c>
      <c r="O25" s="1248"/>
      <c r="P25" s="1249"/>
      <c r="R25" s="1251"/>
    </row>
    <row r="26" spans="1:18" s="1250" customFormat="1" ht="20.25" customHeight="1" x14ac:dyDescent="0.2">
      <c r="A26" s="1245"/>
      <c r="B26" s="1246"/>
      <c r="C26" s="1243">
        <v>24</v>
      </c>
      <c r="D26" s="1705" t="s">
        <v>539</v>
      </c>
      <c r="E26" s="1705"/>
      <c r="F26" s="1705"/>
      <c r="G26" s="1247">
        <v>1254.433724171012</v>
      </c>
      <c r="H26" s="1247">
        <v>0</v>
      </c>
      <c r="I26" s="1247">
        <v>190.72442455803417</v>
      </c>
      <c r="J26" s="1247">
        <v>388.21074688275837</v>
      </c>
      <c r="K26" s="1247">
        <v>460.2716999861363</v>
      </c>
      <c r="L26" s="1247">
        <v>148.20556374156351</v>
      </c>
      <c r="M26" s="1247">
        <v>55.585574716805056</v>
      </c>
      <c r="N26" s="1247">
        <v>11.435714285714287</v>
      </c>
      <c r="O26" s="1248"/>
      <c r="P26" s="1249"/>
      <c r="R26" s="1251"/>
    </row>
    <row r="27" spans="1:18" s="1250" customFormat="1" ht="11.25" customHeight="1" x14ac:dyDescent="0.2">
      <c r="A27" s="1245"/>
      <c r="B27" s="1246"/>
      <c r="C27" s="1243">
        <v>25</v>
      </c>
      <c r="D27" s="1705" t="s">
        <v>540</v>
      </c>
      <c r="E27" s="1705"/>
      <c r="F27" s="1705"/>
      <c r="G27" s="1247">
        <v>87.094160215951661</v>
      </c>
      <c r="H27" s="1247">
        <v>0</v>
      </c>
      <c r="I27" s="1247">
        <v>33.241442179438543</v>
      </c>
      <c r="J27" s="1247">
        <v>32.089015441913588</v>
      </c>
      <c r="K27" s="1247">
        <v>21.763702594599522</v>
      </c>
      <c r="L27" s="1247">
        <v>0</v>
      </c>
      <c r="M27" s="1247">
        <v>0</v>
      </c>
      <c r="N27" s="1247">
        <v>0</v>
      </c>
      <c r="O27" s="1248"/>
      <c r="P27" s="1249"/>
      <c r="R27" s="1251"/>
    </row>
    <row r="28" spans="1:18" s="1250" customFormat="1" ht="11.25" customHeight="1" x14ac:dyDescent="0.2">
      <c r="A28" s="1245"/>
      <c r="B28" s="1246"/>
      <c r="C28" s="1243">
        <v>26</v>
      </c>
      <c r="D28" s="1705" t="s">
        <v>541</v>
      </c>
      <c r="E28" s="1705"/>
      <c r="F28" s="1705"/>
      <c r="G28" s="1247">
        <v>591.00447121524246</v>
      </c>
      <c r="H28" s="1247">
        <v>23.065701945113709</v>
      </c>
      <c r="I28" s="1247">
        <v>147.06112170207021</v>
      </c>
      <c r="J28" s="1247">
        <v>227.83367442162023</v>
      </c>
      <c r="K28" s="1247">
        <v>109.92803487050307</v>
      </c>
      <c r="L28" s="1247">
        <v>73.182127900264561</v>
      </c>
      <c r="M28" s="1247">
        <v>7.9338103756708405</v>
      </c>
      <c r="N28" s="1247">
        <v>2</v>
      </c>
      <c r="O28" s="1248"/>
      <c r="P28" s="1249"/>
      <c r="R28" s="1251"/>
    </row>
    <row r="29" spans="1:18" s="1250" customFormat="1" ht="11.25" customHeight="1" x14ac:dyDescent="0.2">
      <c r="A29" s="1245"/>
      <c r="B29" s="1246"/>
      <c r="C29" s="1243">
        <v>31</v>
      </c>
      <c r="D29" s="1705" t="s">
        <v>542</v>
      </c>
      <c r="E29" s="1705"/>
      <c r="F29" s="1705"/>
      <c r="G29" s="1247">
        <v>5892.9405753512492</v>
      </c>
      <c r="H29" s="1247">
        <v>298.81323834091188</v>
      </c>
      <c r="I29" s="1247">
        <v>1154.6635044296652</v>
      </c>
      <c r="J29" s="1247">
        <v>1995.0506480871795</v>
      </c>
      <c r="K29" s="1247">
        <v>1510.1591569197133</v>
      </c>
      <c r="L29" s="1247">
        <v>845.27416857586661</v>
      </c>
      <c r="M29" s="1247">
        <v>81.643627113841362</v>
      </c>
      <c r="N29" s="1247">
        <v>7.3362318840579714</v>
      </c>
      <c r="O29" s="1248"/>
      <c r="P29" s="1249"/>
      <c r="R29" s="1251"/>
    </row>
    <row r="30" spans="1:18" s="1250" customFormat="1" ht="11.25" customHeight="1" x14ac:dyDescent="0.2">
      <c r="A30" s="1245"/>
      <c r="B30" s="1246"/>
      <c r="C30" s="1243">
        <v>32</v>
      </c>
      <c r="D30" s="1705" t="s">
        <v>543</v>
      </c>
      <c r="E30" s="1705"/>
      <c r="F30" s="1705"/>
      <c r="G30" s="1247">
        <v>875.76924825762421</v>
      </c>
      <c r="H30" s="1247">
        <v>31.262266147402123</v>
      </c>
      <c r="I30" s="1247">
        <v>283.89260685349734</v>
      </c>
      <c r="J30" s="1247">
        <v>283.1326890026844</v>
      </c>
      <c r="K30" s="1247">
        <v>174.26556602499875</v>
      </c>
      <c r="L30" s="1247">
        <v>85.712500319538989</v>
      </c>
      <c r="M30" s="1247">
        <v>5.8768907563025214</v>
      </c>
      <c r="N30" s="1247">
        <v>11.626729153199742</v>
      </c>
      <c r="O30" s="1248"/>
      <c r="P30" s="1249"/>
      <c r="R30" s="1251"/>
    </row>
    <row r="31" spans="1:18" s="1250" customFormat="1" ht="19.5" customHeight="1" x14ac:dyDescent="0.2">
      <c r="A31" s="1245"/>
      <c r="B31" s="1246"/>
      <c r="C31" s="1243">
        <v>33</v>
      </c>
      <c r="D31" s="1705" t="s">
        <v>544</v>
      </c>
      <c r="E31" s="1705"/>
      <c r="F31" s="1705"/>
      <c r="G31" s="1247">
        <v>2017.4854225248978</v>
      </c>
      <c r="H31" s="1247">
        <v>29.375870270075836</v>
      </c>
      <c r="I31" s="1247">
        <v>336.4133913256569</v>
      </c>
      <c r="J31" s="1247">
        <v>743.92580771482426</v>
      </c>
      <c r="K31" s="1247">
        <v>567.71194399094088</v>
      </c>
      <c r="L31" s="1247">
        <v>256.08459234589805</v>
      </c>
      <c r="M31" s="1247">
        <v>36.479797972666084</v>
      </c>
      <c r="N31" s="1247">
        <v>47.494018904832984</v>
      </c>
      <c r="O31" s="1248"/>
      <c r="P31" s="1249"/>
      <c r="R31" s="1251"/>
    </row>
    <row r="32" spans="1:18" s="1250" customFormat="1" ht="19.5" customHeight="1" x14ac:dyDescent="0.2">
      <c r="A32" s="1245"/>
      <c r="B32" s="1246"/>
      <c r="C32" s="1243">
        <v>34</v>
      </c>
      <c r="D32" s="1705" t="s">
        <v>545</v>
      </c>
      <c r="E32" s="1705"/>
      <c r="F32" s="1705"/>
      <c r="G32" s="1247">
        <v>1587.8719762544183</v>
      </c>
      <c r="H32" s="1247">
        <v>472.5629781703613</v>
      </c>
      <c r="I32" s="1247">
        <v>673.29808308388874</v>
      </c>
      <c r="J32" s="1247">
        <v>207.27600253176058</v>
      </c>
      <c r="K32" s="1247">
        <v>109.24653359611261</v>
      </c>
      <c r="L32" s="1247">
        <v>30.975568920486019</v>
      </c>
      <c r="M32" s="1247">
        <v>7.9072164948453612</v>
      </c>
      <c r="N32" s="1247">
        <v>86.605593456961572</v>
      </c>
      <c r="O32" s="1248"/>
      <c r="P32" s="1249"/>
      <c r="R32" s="1251"/>
    </row>
    <row r="33" spans="1:18" s="1250" customFormat="1" ht="11.25" customHeight="1" x14ac:dyDescent="0.2">
      <c r="A33" s="1245"/>
      <c r="B33" s="1246"/>
      <c r="C33" s="1243">
        <v>35</v>
      </c>
      <c r="D33" s="1705" t="s">
        <v>546</v>
      </c>
      <c r="E33" s="1705"/>
      <c r="F33" s="1705"/>
      <c r="G33" s="1247">
        <v>521.03240407430098</v>
      </c>
      <c r="H33" s="1247">
        <v>69.222037770335376</v>
      </c>
      <c r="I33" s="1247">
        <v>138.59163541667465</v>
      </c>
      <c r="J33" s="1247">
        <v>143.40429416485426</v>
      </c>
      <c r="K33" s="1247">
        <v>133.11159734344724</v>
      </c>
      <c r="L33" s="1247">
        <v>24.430030097145242</v>
      </c>
      <c r="M33" s="1247">
        <v>0</v>
      </c>
      <c r="N33" s="1247">
        <v>12.272809281843838</v>
      </c>
      <c r="O33" s="1248"/>
      <c r="P33" s="1249"/>
      <c r="R33" s="1251"/>
    </row>
    <row r="34" spans="1:18" s="1250" customFormat="1" ht="19.5" customHeight="1" x14ac:dyDescent="0.2">
      <c r="A34" s="1245"/>
      <c r="B34" s="1246"/>
      <c r="C34" s="1243">
        <v>41</v>
      </c>
      <c r="D34" s="1705" t="s">
        <v>547</v>
      </c>
      <c r="E34" s="1705"/>
      <c r="F34" s="1705"/>
      <c r="G34" s="1247">
        <v>3179.4202105794416</v>
      </c>
      <c r="H34" s="1247">
        <v>181.33827200085457</v>
      </c>
      <c r="I34" s="1247">
        <v>837.71639991751863</v>
      </c>
      <c r="J34" s="1247">
        <v>998.28631127297535</v>
      </c>
      <c r="K34" s="1247">
        <v>690.34648312219019</v>
      </c>
      <c r="L34" s="1247">
        <v>417.24521405287504</v>
      </c>
      <c r="M34" s="1247">
        <v>42.444606236414117</v>
      </c>
      <c r="N34" s="1247">
        <v>12.042923976608186</v>
      </c>
      <c r="O34" s="1248"/>
      <c r="P34" s="1249"/>
      <c r="R34" s="1251"/>
    </row>
    <row r="35" spans="1:18" s="1250" customFormat="1" ht="11.25" customHeight="1" x14ac:dyDescent="0.2">
      <c r="A35" s="1245"/>
      <c r="B35" s="1246"/>
      <c r="C35" s="1243">
        <v>42</v>
      </c>
      <c r="D35" s="1705" t="s">
        <v>548</v>
      </c>
      <c r="E35" s="1705"/>
      <c r="F35" s="1705"/>
      <c r="G35" s="1247">
        <v>775.53179426936413</v>
      </c>
      <c r="H35" s="1247">
        <v>47.890718126596269</v>
      </c>
      <c r="I35" s="1247">
        <v>210.5499886104534</v>
      </c>
      <c r="J35" s="1247">
        <v>276.08936172781637</v>
      </c>
      <c r="K35" s="1247">
        <v>143.3384933937146</v>
      </c>
      <c r="L35" s="1247">
        <v>91.846718649316045</v>
      </c>
      <c r="M35" s="1247">
        <v>5.8165137614678901</v>
      </c>
      <c r="N35" s="1247">
        <v>0</v>
      </c>
      <c r="O35" s="1248"/>
      <c r="P35" s="1249"/>
      <c r="R35" s="1251"/>
    </row>
    <row r="36" spans="1:18" s="1250" customFormat="1" ht="21" customHeight="1" x14ac:dyDescent="0.2">
      <c r="A36" s="1245"/>
      <c r="B36" s="1246"/>
      <c r="C36" s="1243">
        <v>43</v>
      </c>
      <c r="D36" s="1705" t="s">
        <v>549</v>
      </c>
      <c r="E36" s="1705"/>
      <c r="F36" s="1705"/>
      <c r="G36" s="1247">
        <v>4736.1428856495877</v>
      </c>
      <c r="H36" s="1247">
        <v>547.77616222397478</v>
      </c>
      <c r="I36" s="1247">
        <v>1402.367470558748</v>
      </c>
      <c r="J36" s="1247">
        <v>1355.4810230239821</v>
      </c>
      <c r="K36" s="1247">
        <v>981.04700749619076</v>
      </c>
      <c r="L36" s="1247">
        <v>385.88404310615743</v>
      </c>
      <c r="M36" s="1247">
        <v>30.017556683235821</v>
      </c>
      <c r="N36" s="1247">
        <v>33.569622557295041</v>
      </c>
      <c r="O36" s="1248"/>
      <c r="P36" s="1249"/>
      <c r="R36" s="1251"/>
    </row>
    <row r="37" spans="1:18" s="1250" customFormat="1" ht="11.25" customHeight="1" x14ac:dyDescent="0.2">
      <c r="A37" s="1245"/>
      <c r="B37" s="1246"/>
      <c r="C37" s="1243">
        <v>44</v>
      </c>
      <c r="D37" s="1705" t="s">
        <v>550</v>
      </c>
      <c r="E37" s="1705"/>
      <c r="F37" s="1705"/>
      <c r="G37" s="1247">
        <v>827.68491221145791</v>
      </c>
      <c r="H37" s="1247">
        <v>32.131522660780405</v>
      </c>
      <c r="I37" s="1247">
        <v>145.67684860027259</v>
      </c>
      <c r="J37" s="1247">
        <v>377.91298696657759</v>
      </c>
      <c r="K37" s="1247">
        <v>192.78802369006235</v>
      </c>
      <c r="L37" s="1247">
        <v>69.175530293764453</v>
      </c>
      <c r="M37" s="1247">
        <v>10</v>
      </c>
      <c r="N37" s="1247">
        <v>0</v>
      </c>
      <c r="O37" s="1248"/>
      <c r="P37" s="1249"/>
      <c r="R37" s="1251"/>
    </row>
    <row r="38" spans="1:18" s="1250" customFormat="1" ht="11.25" customHeight="1" x14ac:dyDescent="0.2">
      <c r="A38" s="1245"/>
      <c r="B38" s="1246"/>
      <c r="C38" s="1243">
        <v>51</v>
      </c>
      <c r="D38" s="1705" t="s">
        <v>551</v>
      </c>
      <c r="E38" s="1705"/>
      <c r="F38" s="1705"/>
      <c r="G38" s="1247">
        <v>9056.8771869329958</v>
      </c>
      <c r="H38" s="1247">
        <v>964.1035162341733</v>
      </c>
      <c r="I38" s="1247">
        <v>2408.3805428811083</v>
      </c>
      <c r="J38" s="1247">
        <v>2243.6026442281823</v>
      </c>
      <c r="K38" s="1247">
        <v>2098.5210874226491</v>
      </c>
      <c r="L38" s="1247">
        <v>1106.5292085634162</v>
      </c>
      <c r="M38" s="1247">
        <v>106.80518756063579</v>
      </c>
      <c r="N38" s="1247">
        <v>128.93500004282566</v>
      </c>
      <c r="O38" s="1248"/>
      <c r="P38" s="1249"/>
      <c r="R38" s="1251"/>
    </row>
    <row r="39" spans="1:18" s="1250" customFormat="1" ht="11.25" customHeight="1" x14ac:dyDescent="0.2">
      <c r="A39" s="1245"/>
      <c r="B39" s="1246"/>
      <c r="C39" s="1243">
        <v>52</v>
      </c>
      <c r="D39" s="1705" t="s">
        <v>552</v>
      </c>
      <c r="E39" s="1705"/>
      <c r="F39" s="1705"/>
      <c r="G39" s="1247">
        <v>12994.698535510828</v>
      </c>
      <c r="H39" s="1247">
        <v>1995.4214854883642</v>
      </c>
      <c r="I39" s="1247">
        <v>4172.5644044212067</v>
      </c>
      <c r="J39" s="1247">
        <v>3448.7119886052596</v>
      </c>
      <c r="K39" s="1247">
        <v>2198.8161567587154</v>
      </c>
      <c r="L39" s="1247">
        <v>913.97853248000672</v>
      </c>
      <c r="M39" s="1247">
        <v>152.63675311995286</v>
      </c>
      <c r="N39" s="1247">
        <v>112.56921463727006</v>
      </c>
      <c r="O39" s="1248"/>
      <c r="P39" s="1249"/>
      <c r="R39" s="1251"/>
    </row>
    <row r="40" spans="1:18" s="1250" customFormat="1" ht="11.25" customHeight="1" x14ac:dyDescent="0.2">
      <c r="A40" s="1245"/>
      <c r="B40" s="1246"/>
      <c r="C40" s="1243">
        <v>53</v>
      </c>
      <c r="D40" s="1705" t="s">
        <v>553</v>
      </c>
      <c r="E40" s="1705"/>
      <c r="F40" s="1705"/>
      <c r="G40" s="1247">
        <v>7837.3002968947285</v>
      </c>
      <c r="H40" s="1247">
        <v>266.02178093347396</v>
      </c>
      <c r="I40" s="1247">
        <v>1342.0763633927768</v>
      </c>
      <c r="J40" s="1247">
        <v>2183.7897638977247</v>
      </c>
      <c r="K40" s="1247">
        <v>2664.7895908938926</v>
      </c>
      <c r="L40" s="1247">
        <v>1288.110811892921</v>
      </c>
      <c r="M40" s="1247">
        <v>56.180779767544259</v>
      </c>
      <c r="N40" s="1247">
        <v>36.331206116398818</v>
      </c>
      <c r="O40" s="1248"/>
      <c r="P40" s="1249"/>
      <c r="R40" s="1251"/>
    </row>
    <row r="41" spans="1:18" s="1250" customFormat="1" ht="11.25" customHeight="1" x14ac:dyDescent="0.2">
      <c r="A41" s="1245"/>
      <c r="B41" s="1246"/>
      <c r="C41" s="1243">
        <v>54</v>
      </c>
      <c r="D41" s="1705" t="s">
        <v>554</v>
      </c>
      <c r="E41" s="1705"/>
      <c r="F41" s="1705"/>
      <c r="G41" s="1247">
        <v>3742.3823601859508</v>
      </c>
      <c r="H41" s="1247">
        <v>152.18909341508757</v>
      </c>
      <c r="I41" s="1247">
        <v>708.91007460980722</v>
      </c>
      <c r="J41" s="1247">
        <v>779.82856747195683</v>
      </c>
      <c r="K41" s="1247">
        <v>391.03462597342582</v>
      </c>
      <c r="L41" s="1247">
        <v>152.73556974088564</v>
      </c>
      <c r="M41" s="1247">
        <v>8.0740740740740744</v>
      </c>
      <c r="N41" s="1247">
        <v>1549.6103549007062</v>
      </c>
      <c r="O41" s="1248"/>
      <c r="P41" s="1249"/>
      <c r="R41" s="1251"/>
    </row>
    <row r="42" spans="1:18" s="1250" customFormat="1" ht="20.25" customHeight="1" x14ac:dyDescent="0.2">
      <c r="A42" s="1245"/>
      <c r="B42" s="1246"/>
      <c r="C42" s="1243">
        <v>61</v>
      </c>
      <c r="D42" s="1705" t="s">
        <v>555</v>
      </c>
      <c r="E42" s="1705"/>
      <c r="F42" s="1705"/>
      <c r="G42" s="1247">
        <v>5529.6662743026573</v>
      </c>
      <c r="H42" s="1247">
        <v>422.2280865075914</v>
      </c>
      <c r="I42" s="1247">
        <v>965.42035976573607</v>
      </c>
      <c r="J42" s="1247">
        <v>1301.2181195435494</v>
      </c>
      <c r="K42" s="1247">
        <v>1617.9182151249818</v>
      </c>
      <c r="L42" s="1247">
        <v>916.48552368008984</v>
      </c>
      <c r="M42" s="1247">
        <v>224.72650200862205</v>
      </c>
      <c r="N42" s="1247">
        <v>81.669467672082646</v>
      </c>
      <c r="O42" s="1248"/>
      <c r="P42" s="1249"/>
      <c r="R42" s="1251"/>
    </row>
    <row r="43" spans="1:18" s="1250" customFormat="1" ht="20.25" customHeight="1" x14ac:dyDescent="0.2">
      <c r="A43" s="1245"/>
      <c r="B43" s="1246"/>
      <c r="C43" s="1243">
        <v>62</v>
      </c>
      <c r="D43" s="1705" t="s">
        <v>556</v>
      </c>
      <c r="E43" s="1705"/>
      <c r="F43" s="1705"/>
      <c r="G43" s="1247">
        <v>3197.4901784492426</v>
      </c>
      <c r="H43" s="1247">
        <v>203.63007334808535</v>
      </c>
      <c r="I43" s="1247">
        <v>495.7769696384583</v>
      </c>
      <c r="J43" s="1247">
        <v>801.19661956601408</v>
      </c>
      <c r="K43" s="1247">
        <v>977.23384423830737</v>
      </c>
      <c r="L43" s="1247">
        <v>528.1013474068493</v>
      </c>
      <c r="M43" s="1247">
        <v>88.06177842245819</v>
      </c>
      <c r="N43" s="1247">
        <v>103.48954582906539</v>
      </c>
      <c r="O43" s="1248"/>
      <c r="P43" s="1249"/>
      <c r="R43" s="1251"/>
    </row>
    <row r="44" spans="1:18" s="1250" customFormat="1" ht="19.5" customHeight="1" x14ac:dyDescent="0.2">
      <c r="A44" s="1245"/>
      <c r="B44" s="1246"/>
      <c r="C44" s="1243">
        <v>63</v>
      </c>
      <c r="D44" s="1705" t="s">
        <v>557</v>
      </c>
      <c r="E44" s="1705"/>
      <c r="F44" s="1705"/>
      <c r="G44" s="1247">
        <v>225.48456650434548</v>
      </c>
      <c r="H44" s="1247">
        <v>25.12895564511534</v>
      </c>
      <c r="I44" s="1247">
        <v>25.758929305988129</v>
      </c>
      <c r="J44" s="1247">
        <v>71.0755512908909</v>
      </c>
      <c r="K44" s="1247">
        <v>49.899042494724526</v>
      </c>
      <c r="L44" s="1247">
        <v>42.604924068849535</v>
      </c>
      <c r="M44" s="1247">
        <v>11.017163698777086</v>
      </c>
      <c r="N44" s="1247">
        <v>0</v>
      </c>
      <c r="O44" s="1248"/>
      <c r="P44" s="1249"/>
      <c r="R44" s="1251"/>
    </row>
    <row r="45" spans="1:18" s="1250" customFormat="1" ht="11.25" customHeight="1" x14ac:dyDescent="0.2">
      <c r="A45" s="1245"/>
      <c r="B45" s="1246"/>
      <c r="C45" s="1243">
        <v>71</v>
      </c>
      <c r="D45" s="1705" t="s">
        <v>558</v>
      </c>
      <c r="E45" s="1705"/>
      <c r="F45" s="1705"/>
      <c r="G45" s="1247">
        <v>20304.751827682001</v>
      </c>
      <c r="H45" s="1247">
        <v>914.14352714140875</v>
      </c>
      <c r="I45" s="1247">
        <v>3651.7902684672404</v>
      </c>
      <c r="J45" s="1247">
        <v>6305.9741068349549</v>
      </c>
      <c r="K45" s="1247">
        <v>6225.7580167542073</v>
      </c>
      <c r="L45" s="1247">
        <v>2762.7753610310342</v>
      </c>
      <c r="M45" s="1247">
        <v>193.90017670838029</v>
      </c>
      <c r="N45" s="1247">
        <v>250.41037074486184</v>
      </c>
      <c r="O45" s="1248"/>
      <c r="P45" s="1249"/>
      <c r="R45" s="1251"/>
    </row>
    <row r="46" spans="1:18" s="1250" customFormat="1" ht="11.25" customHeight="1" x14ac:dyDescent="0.2">
      <c r="A46" s="1245"/>
      <c r="B46" s="1246"/>
      <c r="C46" s="1243">
        <v>72</v>
      </c>
      <c r="D46" s="1705" t="s">
        <v>559</v>
      </c>
      <c r="E46" s="1705"/>
      <c r="F46" s="1705"/>
      <c r="G46" s="1247">
        <v>21369.891395075432</v>
      </c>
      <c r="H46" s="1247">
        <v>1788.81645865462</v>
      </c>
      <c r="I46" s="1247">
        <v>5287.6613445020648</v>
      </c>
      <c r="J46" s="1247">
        <v>6094.4143041250163</v>
      </c>
      <c r="K46" s="1247">
        <v>5133.5083071631925</v>
      </c>
      <c r="L46" s="1247">
        <v>2707.6817072039617</v>
      </c>
      <c r="M46" s="1247">
        <v>175.35016631611802</v>
      </c>
      <c r="N46" s="1247">
        <v>182.45910711050482</v>
      </c>
      <c r="O46" s="1248"/>
      <c r="P46" s="1249"/>
      <c r="R46" s="1251"/>
    </row>
    <row r="47" spans="1:18" s="1250" customFormat="1" ht="20.25" customHeight="1" x14ac:dyDescent="0.2">
      <c r="A47" s="1245"/>
      <c r="B47" s="1246"/>
      <c r="C47" s="1243">
        <v>73</v>
      </c>
      <c r="D47" s="1705" t="s">
        <v>560</v>
      </c>
      <c r="E47" s="1705"/>
      <c r="F47" s="1705"/>
      <c r="G47" s="1247">
        <v>1438.5612418396863</v>
      </c>
      <c r="H47" s="1247">
        <v>191.44713812124328</v>
      </c>
      <c r="I47" s="1247">
        <v>278.07750506503606</v>
      </c>
      <c r="J47" s="1247">
        <v>404.30373875593421</v>
      </c>
      <c r="K47" s="1247">
        <v>361.74368700576912</v>
      </c>
      <c r="L47" s="1247">
        <v>195.17598607851707</v>
      </c>
      <c r="M47" s="1247">
        <v>0</v>
      </c>
      <c r="N47" s="1247">
        <v>7.813186813186813</v>
      </c>
      <c r="O47" s="1248"/>
      <c r="P47" s="1249"/>
      <c r="R47" s="1251"/>
    </row>
    <row r="48" spans="1:18" s="1250" customFormat="1" ht="11.25" customHeight="1" x14ac:dyDescent="0.2">
      <c r="A48" s="1245"/>
      <c r="B48" s="1246"/>
      <c r="C48" s="1243">
        <v>74</v>
      </c>
      <c r="D48" s="1705" t="s">
        <v>561</v>
      </c>
      <c r="E48" s="1705"/>
      <c r="F48" s="1705"/>
      <c r="G48" s="1247">
        <v>4442.4485721797701</v>
      </c>
      <c r="H48" s="1247">
        <v>413.58131832084155</v>
      </c>
      <c r="I48" s="1247">
        <v>1294.526359370109</v>
      </c>
      <c r="J48" s="1247">
        <v>1390.3615757861437</v>
      </c>
      <c r="K48" s="1247">
        <v>815.74918311624879</v>
      </c>
      <c r="L48" s="1247">
        <v>459.7182047347352</v>
      </c>
      <c r="M48" s="1247">
        <v>40.128968743454628</v>
      </c>
      <c r="N48" s="1247">
        <v>28.382962108237429</v>
      </c>
      <c r="O48" s="1248"/>
      <c r="P48" s="1249"/>
      <c r="R48" s="1251"/>
    </row>
    <row r="49" spans="1:18" s="1250" customFormat="1" ht="19.5" customHeight="1" x14ac:dyDescent="0.2">
      <c r="A49" s="1245"/>
      <c r="B49" s="1246"/>
      <c r="C49" s="1243">
        <v>75</v>
      </c>
      <c r="D49" s="1705" t="s">
        <v>562</v>
      </c>
      <c r="E49" s="1705"/>
      <c r="F49" s="1705"/>
      <c r="G49" s="1247">
        <v>9165.4240182970898</v>
      </c>
      <c r="H49" s="1247">
        <v>939.19622492575411</v>
      </c>
      <c r="I49" s="1247">
        <v>2202.34565262157</v>
      </c>
      <c r="J49" s="1247">
        <v>2683.3576736785449</v>
      </c>
      <c r="K49" s="1247">
        <v>2225.7493636181248</v>
      </c>
      <c r="L49" s="1247">
        <v>976.90021150520795</v>
      </c>
      <c r="M49" s="1247">
        <v>90.747865720207841</v>
      </c>
      <c r="N49" s="1247">
        <v>47.12702622763895</v>
      </c>
      <c r="O49" s="1248"/>
      <c r="P49" s="1249"/>
      <c r="R49" s="1251"/>
    </row>
    <row r="50" spans="1:18" s="1250" customFormat="1" ht="11.25" customHeight="1" x14ac:dyDescent="0.2">
      <c r="A50" s="1245"/>
      <c r="B50" s="1246"/>
      <c r="C50" s="1243">
        <v>81</v>
      </c>
      <c r="D50" s="1705" t="s">
        <v>563</v>
      </c>
      <c r="E50" s="1705"/>
      <c r="F50" s="1705"/>
      <c r="G50" s="1247">
        <v>11176.950047416934</v>
      </c>
      <c r="H50" s="1247">
        <v>1486.6639188947056</v>
      </c>
      <c r="I50" s="1247">
        <v>3128.6023493021416</v>
      </c>
      <c r="J50" s="1247">
        <v>3141.6693598613524</v>
      </c>
      <c r="K50" s="1247">
        <v>2372.8966737619448</v>
      </c>
      <c r="L50" s="1247">
        <v>980.34619546758677</v>
      </c>
      <c r="M50" s="1247">
        <v>41.794361084781784</v>
      </c>
      <c r="N50" s="1247">
        <v>24.97718904436708</v>
      </c>
      <c r="O50" s="1248"/>
      <c r="P50" s="1249"/>
      <c r="R50" s="1251"/>
    </row>
    <row r="51" spans="1:18" s="1250" customFormat="1" ht="11.25" customHeight="1" x14ac:dyDescent="0.2">
      <c r="A51" s="1245"/>
      <c r="B51" s="1246"/>
      <c r="C51" s="1243">
        <v>82</v>
      </c>
      <c r="D51" s="1705" t="s">
        <v>564</v>
      </c>
      <c r="E51" s="1705"/>
      <c r="F51" s="1705"/>
      <c r="G51" s="1247">
        <v>869.93259929459828</v>
      </c>
      <c r="H51" s="1247">
        <v>173.44047037766617</v>
      </c>
      <c r="I51" s="1247">
        <v>229.98853771823818</v>
      </c>
      <c r="J51" s="1247">
        <v>271.24681838095347</v>
      </c>
      <c r="K51" s="1247">
        <v>145.76177543084682</v>
      </c>
      <c r="L51" s="1247">
        <v>49.494997386893715</v>
      </c>
      <c r="M51" s="1247">
        <v>0</v>
      </c>
      <c r="N51" s="1247">
        <v>0</v>
      </c>
      <c r="O51" s="1248"/>
      <c r="P51" s="1249"/>
      <c r="R51" s="1251"/>
    </row>
    <row r="52" spans="1:18" s="1250" customFormat="1" ht="11.25" customHeight="1" x14ac:dyDescent="0.2">
      <c r="A52" s="1245"/>
      <c r="B52" s="1246"/>
      <c r="C52" s="1243">
        <v>83</v>
      </c>
      <c r="D52" s="1705" t="s">
        <v>565</v>
      </c>
      <c r="E52" s="1705"/>
      <c r="F52" s="1705"/>
      <c r="G52" s="1247">
        <v>11037.911310797626</v>
      </c>
      <c r="H52" s="1247">
        <v>300.22985291800131</v>
      </c>
      <c r="I52" s="1247">
        <v>1813.5012904554117</v>
      </c>
      <c r="J52" s="1247">
        <v>3707.4315336889413</v>
      </c>
      <c r="K52" s="1247">
        <v>3458.3381847102237</v>
      </c>
      <c r="L52" s="1247">
        <v>1626.8397834303883</v>
      </c>
      <c r="M52" s="1247">
        <v>94.918585658073184</v>
      </c>
      <c r="N52" s="1247">
        <v>36.652079936564789</v>
      </c>
      <c r="O52" s="1248"/>
      <c r="P52" s="1249"/>
      <c r="R52" s="1251"/>
    </row>
    <row r="53" spans="1:18" s="1250" customFormat="1" ht="11.25" customHeight="1" x14ac:dyDescent="0.2">
      <c r="A53" s="1245"/>
      <c r="B53" s="1246"/>
      <c r="C53" s="1243">
        <v>91</v>
      </c>
      <c r="D53" s="1705" t="s">
        <v>566</v>
      </c>
      <c r="E53" s="1705"/>
      <c r="F53" s="1705"/>
      <c r="G53" s="1247">
        <v>7461.2188826000147</v>
      </c>
      <c r="H53" s="1247">
        <v>424.04735282062711</v>
      </c>
      <c r="I53" s="1247">
        <v>1153.6923980472823</v>
      </c>
      <c r="J53" s="1247">
        <v>1838.323881487506</v>
      </c>
      <c r="K53" s="1247">
        <v>2231.2535611298849</v>
      </c>
      <c r="L53" s="1247">
        <v>1467.8984214410359</v>
      </c>
      <c r="M53" s="1247">
        <v>209.41007742680486</v>
      </c>
      <c r="N53" s="1247">
        <v>136.59319024687071</v>
      </c>
      <c r="O53" s="1248"/>
      <c r="P53" s="1249"/>
      <c r="R53" s="1251"/>
    </row>
    <row r="54" spans="1:18" s="1250" customFormat="1" ht="20.25" customHeight="1" x14ac:dyDescent="0.2">
      <c r="A54" s="1245"/>
      <c r="B54" s="1246"/>
      <c r="C54" s="1243">
        <v>92</v>
      </c>
      <c r="D54" s="1705" t="s">
        <v>567</v>
      </c>
      <c r="E54" s="1705"/>
      <c r="F54" s="1705"/>
      <c r="G54" s="1247">
        <v>509.30317749574266</v>
      </c>
      <c r="H54" s="1247">
        <v>54.948281215432004</v>
      </c>
      <c r="I54" s="1247">
        <v>105.9355471457109</v>
      </c>
      <c r="J54" s="1247">
        <v>141.03528695471013</v>
      </c>
      <c r="K54" s="1247">
        <v>148.39887414645648</v>
      </c>
      <c r="L54" s="1247">
        <v>37.518196962176837</v>
      </c>
      <c r="M54" s="1247">
        <v>21.466991071256032</v>
      </c>
      <c r="N54" s="1247">
        <v>0</v>
      </c>
      <c r="O54" s="1248"/>
      <c r="P54" s="1249"/>
      <c r="R54" s="1251"/>
    </row>
    <row r="55" spans="1:18" s="1250" customFormat="1" ht="19.5" customHeight="1" x14ac:dyDescent="0.2">
      <c r="A55" s="1245"/>
      <c r="B55" s="1246"/>
      <c r="C55" s="1243">
        <v>93</v>
      </c>
      <c r="D55" s="1705" t="s">
        <v>568</v>
      </c>
      <c r="E55" s="1705"/>
      <c r="F55" s="1705"/>
      <c r="G55" s="1247">
        <v>10926.153554868717</v>
      </c>
      <c r="H55" s="1247">
        <v>1905.1388067739749</v>
      </c>
      <c r="I55" s="1247">
        <v>3268.1428159025731</v>
      </c>
      <c r="J55" s="1247">
        <v>2913.7367512970186</v>
      </c>
      <c r="K55" s="1247">
        <v>2024.9158738178717</v>
      </c>
      <c r="L55" s="1247">
        <v>732.85809024423259</v>
      </c>
      <c r="M55" s="1247">
        <v>45.794697274183321</v>
      </c>
      <c r="N55" s="1247">
        <v>35.566519558834209</v>
      </c>
      <c r="O55" s="1248"/>
      <c r="P55" s="1249"/>
      <c r="R55" s="1251"/>
    </row>
    <row r="56" spans="1:18" s="1250" customFormat="1" ht="11.25" customHeight="1" x14ac:dyDescent="0.2">
      <c r="A56" s="1245"/>
      <c r="B56" s="1246"/>
      <c r="C56" s="1243">
        <v>94</v>
      </c>
      <c r="D56" s="1705" t="s">
        <v>569</v>
      </c>
      <c r="E56" s="1705"/>
      <c r="F56" s="1705"/>
      <c r="G56" s="1247">
        <v>2344.5232628076496</v>
      </c>
      <c r="H56" s="1247">
        <v>310.62835535837354</v>
      </c>
      <c r="I56" s="1247">
        <v>498.38973267432402</v>
      </c>
      <c r="J56" s="1247">
        <v>534.69285575467086</v>
      </c>
      <c r="K56" s="1247">
        <v>581.30424063941564</v>
      </c>
      <c r="L56" s="1247">
        <v>384.87549472551098</v>
      </c>
      <c r="M56" s="1247">
        <v>11.042818994543133</v>
      </c>
      <c r="N56" s="1247">
        <v>23.589764660805034</v>
      </c>
      <c r="O56" s="1248"/>
      <c r="P56" s="1249"/>
      <c r="R56" s="1251"/>
    </row>
    <row r="57" spans="1:18" s="1250" customFormat="1" ht="11.25" customHeight="1" x14ac:dyDescent="0.2">
      <c r="A57" s="1245"/>
      <c r="B57" s="1246"/>
      <c r="C57" s="1243">
        <v>95</v>
      </c>
      <c r="D57" s="1705" t="s">
        <v>570</v>
      </c>
      <c r="E57" s="1705"/>
      <c r="F57" s="1705"/>
      <c r="G57" s="1247">
        <v>115.35559084004878</v>
      </c>
      <c r="H57" s="1247">
        <v>0</v>
      </c>
      <c r="I57" s="1247">
        <v>33.164454492132116</v>
      </c>
      <c r="J57" s="1247">
        <v>32.728659933416104</v>
      </c>
      <c r="K57" s="1247">
        <v>44.962476414500557</v>
      </c>
      <c r="L57" s="1247">
        <v>3.5</v>
      </c>
      <c r="M57" s="1247">
        <v>0</v>
      </c>
      <c r="N57" s="1247">
        <v>1</v>
      </c>
      <c r="O57" s="1248"/>
      <c r="P57" s="1249"/>
      <c r="R57" s="1251"/>
    </row>
    <row r="58" spans="1:18" s="1250" customFormat="1" ht="11.25" customHeight="1" x14ac:dyDescent="0.2">
      <c r="A58" s="1245"/>
      <c r="B58" s="1246"/>
      <c r="C58" s="1243">
        <v>96</v>
      </c>
      <c r="D58" s="1705" t="s">
        <v>571</v>
      </c>
      <c r="E58" s="1705"/>
      <c r="F58" s="1705"/>
      <c r="G58" s="1247">
        <v>5256.1954213864492</v>
      </c>
      <c r="H58" s="1247">
        <v>424.8566723900866</v>
      </c>
      <c r="I58" s="1247">
        <v>1128.3137167902232</v>
      </c>
      <c r="J58" s="1247">
        <v>1491.7623298828848</v>
      </c>
      <c r="K58" s="1247">
        <v>1478.6524848175363</v>
      </c>
      <c r="L58" s="1247">
        <v>637.48500315238539</v>
      </c>
      <c r="M58" s="1247">
        <v>35.017456133700556</v>
      </c>
      <c r="N58" s="1247">
        <v>60.107758219624564</v>
      </c>
      <c r="O58" s="1248"/>
      <c r="P58" s="1249"/>
      <c r="R58" s="1251"/>
    </row>
    <row r="59" spans="1:18" s="1250" customFormat="1" ht="11.25" customHeight="1" x14ac:dyDescent="0.2">
      <c r="A59" s="1245"/>
      <c r="B59" s="1246"/>
      <c r="C59" s="1705" t="s">
        <v>519</v>
      </c>
      <c r="D59" s="1705"/>
      <c r="E59" s="1705"/>
      <c r="F59" s="1705"/>
      <c r="G59" s="1247">
        <v>20750.216029587296</v>
      </c>
      <c r="H59" s="1247">
        <v>1801.4148124415744</v>
      </c>
      <c r="I59" s="1247">
        <v>4598.9394946823422</v>
      </c>
      <c r="J59" s="1247">
        <v>5661.2616428854453</v>
      </c>
      <c r="K59" s="1247">
        <v>5080.6693247463008</v>
      </c>
      <c r="L59" s="1247">
        <v>2485.0623865641965</v>
      </c>
      <c r="M59" s="1247">
        <v>213.1268894196524</v>
      </c>
      <c r="N59" s="1247">
        <v>909.74147884782553</v>
      </c>
      <c r="O59" s="1248"/>
      <c r="P59" s="1249"/>
      <c r="R59" s="1251"/>
    </row>
    <row r="60" spans="1:18" s="1139" customFormat="1" ht="9.75" customHeight="1" x14ac:dyDescent="0.2">
      <c r="A60" s="1138"/>
      <c r="B60" s="1143"/>
      <c r="C60" s="1706" t="s">
        <v>520</v>
      </c>
      <c r="D60" s="1706"/>
      <c r="E60" s="1706"/>
      <c r="F60" s="1706"/>
      <c r="G60" s="1706"/>
      <c r="H60" s="1706"/>
      <c r="I60" s="1706"/>
      <c r="J60" s="1706"/>
      <c r="K60" s="1706"/>
      <c r="L60" s="1214"/>
      <c r="M60" s="1214"/>
      <c r="N60" s="1215"/>
      <c r="O60" s="1151"/>
      <c r="P60" s="1152"/>
      <c r="R60" s="1252"/>
    </row>
    <row r="61" spans="1:18" ht="12" customHeight="1" x14ac:dyDescent="0.2">
      <c r="A61" s="133"/>
      <c r="B61" s="155"/>
      <c r="C61" s="1216" t="s">
        <v>494</v>
      </c>
      <c r="D61" s="147"/>
      <c r="E61" s="147"/>
      <c r="G61" s="1707" t="s">
        <v>521</v>
      </c>
      <c r="H61" s="1707"/>
      <c r="I61" s="1707"/>
      <c r="J61" s="1217" t="s">
        <v>418</v>
      </c>
      <c r="K61" s="147"/>
      <c r="L61" s="147"/>
      <c r="M61" s="147"/>
      <c r="N61" s="1100"/>
      <c r="O61" s="1148"/>
      <c r="P61" s="1149"/>
    </row>
    <row r="62" spans="1:18" ht="13.5" customHeight="1" x14ac:dyDescent="0.2">
      <c r="A62" s="131"/>
      <c r="B62" s="133"/>
      <c r="C62" s="133"/>
      <c r="D62" s="133"/>
      <c r="E62" s="133"/>
      <c r="F62" s="133"/>
      <c r="G62" s="133"/>
      <c r="H62" s="133"/>
      <c r="I62" s="133"/>
      <c r="J62" s="133"/>
      <c r="K62" s="1253"/>
      <c r="L62" s="1665">
        <v>42887</v>
      </c>
      <c r="M62" s="1665"/>
      <c r="N62" s="1665"/>
      <c r="O62" s="258">
        <v>17</v>
      </c>
      <c r="P62" s="1153"/>
    </row>
    <row r="64" spans="1:18" ht="4.5" customHeight="1" x14ac:dyDescent="0.2">
      <c r="O64" s="1254"/>
      <c r="P64" s="1254"/>
    </row>
  </sheetData>
  <mergeCells count="88">
    <mergeCell ref="B1:E1"/>
    <mergeCell ref="B2:D2"/>
    <mergeCell ref="G2:M2"/>
    <mergeCell ref="C4:N4"/>
    <mergeCell ref="C5:D6"/>
    <mergeCell ref="E6:F6"/>
    <mergeCell ref="G6:H6"/>
    <mergeCell ref="I6:J6"/>
    <mergeCell ref="K6:L6"/>
    <mergeCell ref="M6:N6"/>
    <mergeCell ref="G7:H7"/>
    <mergeCell ref="I7:J7"/>
    <mergeCell ref="C8:D8"/>
    <mergeCell ref="E8:F8"/>
    <mergeCell ref="G8:H8"/>
    <mergeCell ref="I8:J8"/>
    <mergeCell ref="K8:L8"/>
    <mergeCell ref="M8:N8"/>
    <mergeCell ref="E9:F9"/>
    <mergeCell ref="G9:H9"/>
    <mergeCell ref="I9:J9"/>
    <mergeCell ref="K9:L9"/>
    <mergeCell ref="M9:N9"/>
    <mergeCell ref="E10:F10"/>
    <mergeCell ref="G10:H10"/>
    <mergeCell ref="I10:J10"/>
    <mergeCell ref="K10:L10"/>
    <mergeCell ref="M10:N10"/>
    <mergeCell ref="M11:N11"/>
    <mergeCell ref="C12:D12"/>
    <mergeCell ref="E12:F12"/>
    <mergeCell ref="G12:H12"/>
    <mergeCell ref="I12:J12"/>
    <mergeCell ref="K12:L12"/>
    <mergeCell ref="M12:N12"/>
    <mergeCell ref="C11:D11"/>
    <mergeCell ref="E11:F11"/>
    <mergeCell ref="G11:H11"/>
    <mergeCell ref="I11:J11"/>
    <mergeCell ref="K11:L11"/>
    <mergeCell ref="D26:F26"/>
    <mergeCell ref="C14:N14"/>
    <mergeCell ref="C15:D16"/>
    <mergeCell ref="G16:N16"/>
    <mergeCell ref="C18:D18"/>
    <mergeCell ref="D19:F19"/>
    <mergeCell ref="D20:F20"/>
    <mergeCell ref="D21:F21"/>
    <mergeCell ref="D22:F22"/>
    <mergeCell ref="D23:F23"/>
    <mergeCell ref="D24:F24"/>
    <mergeCell ref="D25:F25"/>
    <mergeCell ref="D38:F38"/>
    <mergeCell ref="D27:F27"/>
    <mergeCell ref="D28:F28"/>
    <mergeCell ref="D29:F29"/>
    <mergeCell ref="D30:F30"/>
    <mergeCell ref="D31:F31"/>
    <mergeCell ref="D32:F32"/>
    <mergeCell ref="D33:F33"/>
    <mergeCell ref="D34:F34"/>
    <mergeCell ref="D35:F35"/>
    <mergeCell ref="D36:F36"/>
    <mergeCell ref="D37:F37"/>
    <mergeCell ref="D50:F50"/>
    <mergeCell ref="D39:F39"/>
    <mergeCell ref="D40:F40"/>
    <mergeCell ref="D41:F41"/>
    <mergeCell ref="D42:F42"/>
    <mergeCell ref="D43:F43"/>
    <mergeCell ref="D44:F44"/>
    <mergeCell ref="D45:F45"/>
    <mergeCell ref="D46:F46"/>
    <mergeCell ref="D47:F47"/>
    <mergeCell ref="D48:F48"/>
    <mergeCell ref="D49:F49"/>
    <mergeCell ref="L62:N62"/>
    <mergeCell ref="D51:F51"/>
    <mergeCell ref="D52:F52"/>
    <mergeCell ref="D53:F53"/>
    <mergeCell ref="D54:F54"/>
    <mergeCell ref="D55:F55"/>
    <mergeCell ref="D56:F56"/>
    <mergeCell ref="D57:F57"/>
    <mergeCell ref="D58:F58"/>
    <mergeCell ref="C59:F59"/>
    <mergeCell ref="C60:K60"/>
    <mergeCell ref="G61:I61"/>
  </mergeCells>
  <hyperlinks>
    <hyperlink ref="J6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1" customWidth="1"/>
    <col min="2" max="2" width="2.5703125" style="411" customWidth="1"/>
    <col min="3" max="3" width="2" style="411" customWidth="1"/>
    <col min="4" max="4" width="13.28515625" style="411" customWidth="1"/>
    <col min="5" max="5" width="6.28515625" style="411" customWidth="1"/>
    <col min="6" max="8" width="7.140625" style="411" customWidth="1"/>
    <col min="9" max="9" width="6.42578125" style="411" customWidth="1"/>
    <col min="10" max="10" width="6.5703125" style="411" customWidth="1"/>
    <col min="11" max="11" width="7.28515625" style="411" customWidth="1"/>
    <col min="12" max="12" width="28.42578125" style="411" customWidth="1"/>
    <col min="13" max="13" width="2.5703125" style="411" customWidth="1"/>
    <col min="14" max="14" width="1" style="411" customWidth="1"/>
    <col min="15" max="29" width="9.140625" style="411"/>
    <col min="30" max="30" width="15.140625" style="411" customWidth="1"/>
    <col min="31" max="34" width="6.42578125" style="411" customWidth="1"/>
    <col min="35" max="36" width="2.140625" style="411" customWidth="1"/>
    <col min="37" max="38" width="6.42578125" style="411" customWidth="1"/>
    <col min="39" max="39" width="15.140625" style="411" customWidth="1"/>
    <col min="40" max="41" width="6.42578125" style="411" customWidth="1"/>
    <col min="42" max="16384" width="9.140625" style="411"/>
  </cols>
  <sheetData>
    <row r="1" spans="1:41" ht="13.5" customHeight="1" x14ac:dyDescent="0.2">
      <c r="A1" s="406"/>
      <c r="B1" s="410"/>
      <c r="C1" s="410"/>
      <c r="D1" s="410"/>
      <c r="E1" s="410"/>
      <c r="F1" s="407"/>
      <c r="G1" s="407"/>
      <c r="H1" s="407"/>
      <c r="I1" s="407"/>
      <c r="J1" s="407"/>
      <c r="K1" s="407"/>
      <c r="L1" s="1734" t="s">
        <v>333</v>
      </c>
      <c r="M1" s="1734"/>
      <c r="N1" s="406"/>
    </row>
    <row r="2" spans="1:41" ht="6" customHeight="1" x14ac:dyDescent="0.2">
      <c r="A2" s="406"/>
      <c r="B2" s="1735"/>
      <c r="C2" s="1736"/>
      <c r="D2" s="1736"/>
      <c r="E2" s="525"/>
      <c r="F2" s="525"/>
      <c r="G2" s="525"/>
      <c r="H2" s="525"/>
      <c r="I2" s="525"/>
      <c r="J2" s="525"/>
      <c r="K2" s="525"/>
      <c r="L2" s="457"/>
      <c r="M2" s="416"/>
      <c r="N2" s="406"/>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row>
    <row r="3" spans="1:41" ht="11.25" customHeight="1" thickBot="1" x14ac:dyDescent="0.25">
      <c r="A3" s="406"/>
      <c r="B3" s="469"/>
      <c r="C3" s="416"/>
      <c r="D3" s="416"/>
      <c r="E3" s="416"/>
      <c r="F3" s="416"/>
      <c r="G3" s="416"/>
      <c r="H3" s="416"/>
      <c r="I3" s="416"/>
      <c r="J3" s="416"/>
      <c r="K3" s="416"/>
      <c r="L3" s="578" t="s">
        <v>73</v>
      </c>
      <c r="M3" s="416"/>
      <c r="N3" s="406"/>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row>
    <row r="4" spans="1:41" s="420" customFormat="1" ht="13.5" customHeight="1" thickBot="1" x14ac:dyDescent="0.25">
      <c r="A4" s="418"/>
      <c r="B4" s="572"/>
      <c r="C4" s="1724" t="s">
        <v>132</v>
      </c>
      <c r="D4" s="1725"/>
      <c r="E4" s="1725"/>
      <c r="F4" s="1725"/>
      <c r="G4" s="1725"/>
      <c r="H4" s="1725"/>
      <c r="I4" s="1725"/>
      <c r="J4" s="1725"/>
      <c r="K4" s="1725"/>
      <c r="L4" s="1726"/>
      <c r="M4" s="416"/>
      <c r="N4" s="418"/>
      <c r="O4" s="636"/>
      <c r="P4" s="636"/>
      <c r="Q4" s="636"/>
      <c r="R4" s="636"/>
      <c r="S4" s="636"/>
      <c r="T4" s="636"/>
      <c r="U4" s="636"/>
      <c r="V4" s="636"/>
      <c r="W4" s="636"/>
      <c r="X4" s="636"/>
      <c r="Y4" s="636"/>
      <c r="Z4" s="636"/>
      <c r="AA4" s="636"/>
      <c r="AB4" s="636"/>
      <c r="AC4" s="636"/>
      <c r="AD4" s="744"/>
      <c r="AE4" s="744"/>
      <c r="AF4" s="744"/>
      <c r="AG4" s="744"/>
      <c r="AH4" s="744"/>
      <c r="AI4" s="744"/>
      <c r="AJ4" s="744"/>
      <c r="AK4" s="744"/>
      <c r="AL4" s="744"/>
      <c r="AM4" s="744"/>
      <c r="AN4" s="744"/>
      <c r="AO4" s="744"/>
    </row>
    <row r="5" spans="1:41" s="750" customFormat="1" x14ac:dyDescent="0.2">
      <c r="B5" s="751"/>
      <c r="C5" s="1737" t="s">
        <v>133</v>
      </c>
      <c r="D5" s="1737"/>
      <c r="E5" s="582"/>
      <c r="F5" s="508"/>
      <c r="G5" s="508"/>
      <c r="H5" s="508"/>
      <c r="I5" s="508"/>
      <c r="J5" s="508"/>
      <c r="K5" s="508"/>
      <c r="L5" s="458"/>
      <c r="M5" s="458"/>
      <c r="N5" s="754"/>
      <c r="O5" s="752"/>
      <c r="P5" s="752"/>
      <c r="Q5" s="752"/>
      <c r="R5" s="752"/>
      <c r="S5" s="752"/>
      <c r="T5" s="752"/>
      <c r="U5" s="752"/>
      <c r="V5" s="752"/>
      <c r="W5" s="752"/>
      <c r="X5" s="752"/>
      <c r="Y5" s="752"/>
      <c r="Z5" s="752"/>
      <c r="AA5" s="752"/>
      <c r="AB5" s="752"/>
      <c r="AC5" s="752"/>
      <c r="AD5" s="753"/>
      <c r="AE5" s="753"/>
      <c r="AF5" s="753"/>
      <c r="AG5" s="753"/>
      <c r="AH5" s="753"/>
      <c r="AI5" s="753"/>
      <c r="AJ5" s="753"/>
      <c r="AK5" s="753"/>
      <c r="AL5" s="753"/>
      <c r="AM5" s="753"/>
      <c r="AO5" s="753"/>
    </row>
    <row r="6" spans="1:41" ht="13.5" customHeight="1" x14ac:dyDescent="0.2">
      <c r="A6" s="406"/>
      <c r="B6" s="469"/>
      <c r="C6" s="1737"/>
      <c r="D6" s="1737"/>
      <c r="E6" s="1410">
        <v>2016</v>
      </c>
      <c r="F6" s="1732">
        <v>2017</v>
      </c>
      <c r="G6" s="1733"/>
      <c r="H6" s="1733"/>
      <c r="I6" s="1733"/>
      <c r="J6" s="1733"/>
      <c r="K6" s="1738" t="str">
        <f xml:space="preserve"> CONCATENATE("valor médio de ",J7,H6)</f>
        <v>valor médio de mai.</v>
      </c>
      <c r="L6" s="508"/>
      <c r="M6" s="458"/>
      <c r="N6" s="577"/>
      <c r="O6" s="468"/>
      <c r="P6" s="468"/>
      <c r="Q6" s="468"/>
      <c r="R6" s="468"/>
      <c r="S6" s="468"/>
      <c r="T6" s="468"/>
      <c r="U6" s="468"/>
      <c r="V6" s="468"/>
      <c r="W6" s="468"/>
      <c r="X6" s="468"/>
      <c r="Y6" s="468"/>
      <c r="Z6" s="468"/>
      <c r="AA6" s="468"/>
      <c r="AB6" s="468"/>
      <c r="AC6" s="468"/>
      <c r="AD6" s="745"/>
      <c r="AE6" s="757" t="s">
        <v>346</v>
      </c>
      <c r="AF6" s="757"/>
      <c r="AG6" s="757" t="s">
        <v>347</v>
      </c>
      <c r="AH6" s="757"/>
      <c r="AI6" s="745"/>
      <c r="AJ6" s="745"/>
      <c r="AK6" s="745"/>
      <c r="AL6" s="745"/>
      <c r="AM6" s="745"/>
      <c r="AN6" s="758" t="str">
        <f>VLOOKUP(AI8,AJ8:AK9,2,FALSE)</f>
        <v>beneficiário</v>
      </c>
      <c r="AO6" s="757"/>
    </row>
    <row r="7" spans="1:41" ht="14.25" customHeight="1" x14ac:dyDescent="0.2">
      <c r="A7" s="406"/>
      <c r="B7" s="469"/>
      <c r="C7" s="446"/>
      <c r="D7" s="446"/>
      <c r="E7" s="1097" t="s">
        <v>94</v>
      </c>
      <c r="F7" s="1097" t="s">
        <v>93</v>
      </c>
      <c r="G7" s="1097" t="s">
        <v>104</v>
      </c>
      <c r="H7" s="1097" t="s">
        <v>103</v>
      </c>
      <c r="I7" s="1097" t="s">
        <v>102</v>
      </c>
      <c r="J7" s="1097" t="s">
        <v>101</v>
      </c>
      <c r="K7" s="1739" t="e">
        <f xml:space="preserve"> CONCATENATE("valor médio de ",#REF!,#REF!)</f>
        <v>#REF!</v>
      </c>
      <c r="L7" s="458"/>
      <c r="M7" s="506"/>
      <c r="N7" s="577"/>
      <c r="O7" s="468"/>
      <c r="P7" s="468"/>
      <c r="Q7" s="468"/>
      <c r="R7" s="468"/>
      <c r="S7" s="468"/>
      <c r="T7" s="468"/>
      <c r="U7" s="468"/>
      <c r="V7" s="468"/>
      <c r="W7" s="468"/>
      <c r="X7" s="468"/>
      <c r="Y7" s="468"/>
      <c r="Z7" s="468"/>
      <c r="AA7" s="468"/>
      <c r="AB7" s="468"/>
      <c r="AC7" s="468"/>
      <c r="AD7" s="745"/>
      <c r="AE7" s="746" t="s">
        <v>348</v>
      </c>
      <c r="AF7" s="745" t="s">
        <v>68</v>
      </c>
      <c r="AG7" s="746" t="s">
        <v>348</v>
      </c>
      <c r="AH7" s="745" t="s">
        <v>68</v>
      </c>
      <c r="AI7" s="747"/>
      <c r="AJ7" s="745"/>
      <c r="AK7" s="745"/>
      <c r="AL7" s="745"/>
      <c r="AM7" s="745"/>
      <c r="AN7" s="746" t="s">
        <v>348</v>
      </c>
      <c r="AO7" s="745" t="s">
        <v>68</v>
      </c>
    </row>
    <row r="8" spans="1:41" s="685" customFormat="1" x14ac:dyDescent="0.2">
      <c r="A8" s="681"/>
      <c r="B8" s="682"/>
      <c r="C8" s="683" t="s">
        <v>68</v>
      </c>
      <c r="D8" s="684"/>
      <c r="E8" s="382">
        <v>96906</v>
      </c>
      <c r="F8" s="382">
        <v>95935</v>
      </c>
      <c r="G8" s="382">
        <v>96023</v>
      </c>
      <c r="H8" s="382">
        <v>95482</v>
      </c>
      <c r="I8" s="382">
        <v>96034</v>
      </c>
      <c r="J8" s="382">
        <v>94322</v>
      </c>
      <c r="K8" s="759">
        <v>255.65</v>
      </c>
      <c r="L8" s="686"/>
      <c r="M8" s="687"/>
      <c r="N8" s="681"/>
      <c r="O8" s="793"/>
      <c r="P8" s="792"/>
      <c r="Q8" s="793"/>
      <c r="R8" s="793"/>
      <c r="S8" s="688"/>
      <c r="T8" s="688"/>
      <c r="U8" s="688"/>
      <c r="V8" s="688"/>
      <c r="W8" s="688"/>
      <c r="X8" s="688"/>
      <c r="Y8" s="688"/>
      <c r="Z8" s="688"/>
      <c r="AA8" s="688"/>
      <c r="AB8" s="688"/>
      <c r="AC8" s="688"/>
      <c r="AD8" s="744" t="str">
        <f>+C9</f>
        <v>Aveiro</v>
      </c>
      <c r="AE8" s="748">
        <f>+K9</f>
        <v>253.77569720308099</v>
      </c>
      <c r="AF8" s="748">
        <f>+$K$8</f>
        <v>255.65</v>
      </c>
      <c r="AG8" s="748">
        <f>+K46</f>
        <v>120.908583429896</v>
      </c>
      <c r="AH8" s="748">
        <f t="shared" ref="AH8:AH27" si="0">+$K$45</f>
        <v>112.68</v>
      </c>
      <c r="AI8" s="744">
        <v>2</v>
      </c>
      <c r="AJ8" s="744">
        <v>1</v>
      </c>
      <c r="AK8" s="744" t="s">
        <v>346</v>
      </c>
      <c r="AL8" s="744"/>
      <c r="AM8" s="744" t="str">
        <f>+AD8</f>
        <v>Aveiro</v>
      </c>
      <c r="AN8" s="749">
        <f>INDEX($AD$7:$AH$27,MATCH($AM8,$AD$7:$AD$27,0),MATCH(AN$7,$AD$7:$AH$7,0)+2*($AI$8-1))</f>
        <v>120.908583429896</v>
      </c>
      <c r="AO8" s="749">
        <f>INDEX($AD$7:$AH$27,MATCH($AM8,$AD$7:$AD$27,0),MATCH(AO$7,$AD$7:$AH$7,0)+2*($AI$8-1))</f>
        <v>112.68</v>
      </c>
    </row>
    <row r="9" spans="1:41" x14ac:dyDescent="0.2">
      <c r="A9" s="406"/>
      <c r="B9" s="469"/>
      <c r="C9" s="95" t="s">
        <v>62</v>
      </c>
      <c r="D9" s="414"/>
      <c r="E9" s="334">
        <v>5122</v>
      </c>
      <c r="F9" s="334">
        <v>5054</v>
      </c>
      <c r="G9" s="334">
        <v>5073</v>
      </c>
      <c r="H9" s="334">
        <v>4931</v>
      </c>
      <c r="I9" s="334">
        <v>5020</v>
      </c>
      <c r="J9" s="334">
        <v>4935</v>
      </c>
      <c r="K9" s="760">
        <v>253.77569720308099</v>
      </c>
      <c r="L9" s="458"/>
      <c r="M9" s="506"/>
      <c r="N9" s="406"/>
      <c r="O9" s="468"/>
      <c r="P9" s="468"/>
      <c r="Q9" s="468"/>
      <c r="R9" s="468"/>
      <c r="S9" s="468"/>
      <c r="T9" s="468"/>
      <c r="U9" s="468"/>
      <c r="V9" s="468"/>
      <c r="W9" s="468"/>
      <c r="X9" s="468"/>
      <c r="Y9" s="468"/>
      <c r="Z9" s="468"/>
      <c r="AA9" s="468"/>
      <c r="AB9" s="468"/>
      <c r="AC9" s="468"/>
      <c r="AD9" s="744" t="str">
        <f t="shared" ref="AD9:AD26" si="1">+C10</f>
        <v>Beja</v>
      </c>
      <c r="AE9" s="748">
        <f t="shared" ref="AE9:AE26" si="2">+K10</f>
        <v>317.03523634131398</v>
      </c>
      <c r="AF9" s="748">
        <f t="shared" ref="AF9:AF27" si="3">+$K$8</f>
        <v>255.65</v>
      </c>
      <c r="AG9" s="748">
        <f t="shared" ref="AG9:AG26" si="4">+K47</f>
        <v>110.494308943089</v>
      </c>
      <c r="AH9" s="748">
        <f t="shared" si="0"/>
        <v>112.68</v>
      </c>
      <c r="AI9" s="745"/>
      <c r="AJ9" s="745">
        <v>2</v>
      </c>
      <c r="AK9" s="745" t="s">
        <v>347</v>
      </c>
      <c r="AL9" s="745"/>
      <c r="AM9" s="744" t="str">
        <f t="shared" ref="AM9:AM27" si="5">+AD9</f>
        <v>Beja</v>
      </c>
      <c r="AN9" s="749">
        <f t="shared" ref="AN9:AO27" si="6">INDEX($AD$7:$AH$27,MATCH($AM9,$AD$7:$AD$27,0),MATCH(AN$7,$AD$7:$AH$7,0)+2*($AI$8-1))</f>
        <v>110.494308943089</v>
      </c>
      <c r="AO9" s="749">
        <f t="shared" si="6"/>
        <v>112.68</v>
      </c>
    </row>
    <row r="10" spans="1:41" x14ac:dyDescent="0.2">
      <c r="A10" s="406"/>
      <c r="B10" s="469"/>
      <c r="C10" s="95" t="s">
        <v>55</v>
      </c>
      <c r="D10" s="414"/>
      <c r="E10" s="334">
        <v>1744</v>
      </c>
      <c r="F10" s="334">
        <v>1750</v>
      </c>
      <c r="G10" s="334">
        <v>1700</v>
      </c>
      <c r="H10" s="334">
        <v>1687</v>
      </c>
      <c r="I10" s="334">
        <v>1668</v>
      </c>
      <c r="J10" s="334">
        <v>1630</v>
      </c>
      <c r="K10" s="760">
        <v>317.03523634131398</v>
      </c>
      <c r="L10" s="458"/>
      <c r="M10" s="506"/>
      <c r="N10" s="406"/>
      <c r="O10" s="468"/>
      <c r="P10" s="468"/>
      <c r="Q10" s="468"/>
      <c r="R10" s="468"/>
      <c r="S10" s="468"/>
      <c r="T10" s="468"/>
      <c r="U10" s="468"/>
      <c r="V10" s="468"/>
      <c r="W10" s="468"/>
      <c r="X10" s="468"/>
      <c r="Y10" s="468"/>
      <c r="Z10" s="468"/>
      <c r="AA10" s="468"/>
      <c r="AB10" s="468"/>
      <c r="AC10" s="468"/>
      <c r="AD10" s="744" t="str">
        <f t="shared" si="1"/>
        <v>Braga</v>
      </c>
      <c r="AE10" s="748">
        <f t="shared" si="2"/>
        <v>242.97585535465899</v>
      </c>
      <c r="AF10" s="748">
        <f t="shared" si="3"/>
        <v>255.65</v>
      </c>
      <c r="AG10" s="748">
        <f t="shared" si="4"/>
        <v>117.82137244984</v>
      </c>
      <c r="AH10" s="748">
        <f t="shared" si="0"/>
        <v>112.68</v>
      </c>
      <c r="AI10" s="745"/>
      <c r="AJ10" s="745"/>
      <c r="AK10" s="745"/>
      <c r="AL10" s="745"/>
      <c r="AM10" s="744" t="str">
        <f t="shared" si="5"/>
        <v>Braga</v>
      </c>
      <c r="AN10" s="749">
        <f t="shared" si="6"/>
        <v>117.82137244984</v>
      </c>
      <c r="AO10" s="749">
        <f t="shared" si="6"/>
        <v>112.68</v>
      </c>
    </row>
    <row r="11" spans="1:41" x14ac:dyDescent="0.2">
      <c r="A11" s="406"/>
      <c r="B11" s="469"/>
      <c r="C11" s="95" t="s">
        <v>64</v>
      </c>
      <c r="D11" s="414"/>
      <c r="E11" s="334">
        <v>3059</v>
      </c>
      <c r="F11" s="334">
        <v>2946</v>
      </c>
      <c r="G11" s="334">
        <v>2978</v>
      </c>
      <c r="H11" s="334">
        <v>2995</v>
      </c>
      <c r="I11" s="334">
        <v>2937</v>
      </c>
      <c r="J11" s="334">
        <v>2878</v>
      </c>
      <c r="K11" s="760">
        <v>242.97585535465899</v>
      </c>
      <c r="L11" s="458"/>
      <c r="M11" s="506"/>
      <c r="N11" s="406"/>
      <c r="O11" s="468"/>
      <c r="P11" s="468"/>
      <c r="Q11" s="468"/>
      <c r="R11" s="468"/>
      <c r="S11" s="468"/>
      <c r="T11" s="468"/>
      <c r="U11" s="468"/>
      <c r="V11" s="468"/>
      <c r="W11" s="468"/>
      <c r="X11" s="468"/>
      <c r="Y11" s="468"/>
      <c r="Z11" s="468"/>
      <c r="AA11" s="468"/>
      <c r="AB11" s="468"/>
      <c r="AC11" s="468"/>
      <c r="AD11" s="744" t="str">
        <f t="shared" si="1"/>
        <v>Bragança</v>
      </c>
      <c r="AE11" s="748">
        <f t="shared" si="2"/>
        <v>273.13611923509598</v>
      </c>
      <c r="AF11" s="748">
        <f t="shared" si="3"/>
        <v>255.65</v>
      </c>
      <c r="AG11" s="748">
        <f t="shared" si="4"/>
        <v>117.987371234208</v>
      </c>
      <c r="AH11" s="748">
        <f t="shared" si="0"/>
        <v>112.68</v>
      </c>
      <c r="AI11" s="745"/>
      <c r="AJ11" s="745"/>
      <c r="AK11" s="745"/>
      <c r="AL11" s="745"/>
      <c r="AM11" s="744" t="str">
        <f t="shared" si="5"/>
        <v>Bragança</v>
      </c>
      <c r="AN11" s="749">
        <f t="shared" si="6"/>
        <v>117.987371234208</v>
      </c>
      <c r="AO11" s="749">
        <f t="shared" si="6"/>
        <v>112.68</v>
      </c>
    </row>
    <row r="12" spans="1:41" x14ac:dyDescent="0.2">
      <c r="A12" s="406"/>
      <c r="B12" s="469"/>
      <c r="C12" s="95" t="s">
        <v>66</v>
      </c>
      <c r="D12" s="414"/>
      <c r="E12" s="334">
        <v>909</v>
      </c>
      <c r="F12" s="334">
        <v>924</v>
      </c>
      <c r="G12" s="334">
        <v>918</v>
      </c>
      <c r="H12" s="334">
        <v>902</v>
      </c>
      <c r="I12" s="334">
        <v>909</v>
      </c>
      <c r="J12" s="334">
        <v>889</v>
      </c>
      <c r="K12" s="760">
        <v>273.13611923509598</v>
      </c>
      <c r="L12" s="458"/>
      <c r="M12" s="506"/>
      <c r="N12" s="406"/>
      <c r="AD12" s="744" t="str">
        <f t="shared" si="1"/>
        <v>Castelo Branco</v>
      </c>
      <c r="AE12" s="748">
        <f t="shared" si="2"/>
        <v>254.20846919726199</v>
      </c>
      <c r="AF12" s="748">
        <f t="shared" si="3"/>
        <v>255.65</v>
      </c>
      <c r="AG12" s="748">
        <f t="shared" si="4"/>
        <v>114.365344344905</v>
      </c>
      <c r="AH12" s="748">
        <f t="shared" si="0"/>
        <v>112.68</v>
      </c>
      <c r="AI12" s="747"/>
      <c r="AJ12" s="747"/>
      <c r="AK12" s="747"/>
      <c r="AL12" s="747"/>
      <c r="AM12" s="744" t="str">
        <f t="shared" si="5"/>
        <v>Castelo Branco</v>
      </c>
      <c r="AN12" s="749">
        <f t="shared" si="6"/>
        <v>114.365344344905</v>
      </c>
      <c r="AO12" s="749">
        <f t="shared" si="6"/>
        <v>112.68</v>
      </c>
    </row>
    <row r="13" spans="1:41" x14ac:dyDescent="0.2">
      <c r="A13" s="406"/>
      <c r="B13" s="469"/>
      <c r="C13" s="95" t="s">
        <v>75</v>
      </c>
      <c r="D13" s="414"/>
      <c r="E13" s="334">
        <v>1607</v>
      </c>
      <c r="F13" s="334">
        <v>1583</v>
      </c>
      <c r="G13" s="334">
        <v>1599</v>
      </c>
      <c r="H13" s="334">
        <v>1612</v>
      </c>
      <c r="I13" s="334">
        <v>1618</v>
      </c>
      <c r="J13" s="334">
        <v>1610</v>
      </c>
      <c r="K13" s="760">
        <v>254.20846919726199</v>
      </c>
      <c r="L13" s="458"/>
      <c r="M13" s="506"/>
      <c r="N13" s="406"/>
      <c r="AD13" s="744" t="str">
        <f t="shared" si="1"/>
        <v>Coimbra</v>
      </c>
      <c r="AE13" s="748">
        <f t="shared" si="2"/>
        <v>225.30523985239901</v>
      </c>
      <c r="AF13" s="748">
        <f t="shared" si="3"/>
        <v>255.65</v>
      </c>
      <c r="AG13" s="748">
        <f t="shared" si="4"/>
        <v>122.360160320641</v>
      </c>
      <c r="AH13" s="748">
        <f t="shared" si="0"/>
        <v>112.68</v>
      </c>
      <c r="AI13" s="747"/>
      <c r="AJ13" s="747"/>
      <c r="AK13" s="747"/>
      <c r="AL13" s="747"/>
      <c r="AM13" s="744" t="str">
        <f t="shared" si="5"/>
        <v>Coimbra</v>
      </c>
      <c r="AN13" s="749">
        <f t="shared" si="6"/>
        <v>122.360160320641</v>
      </c>
      <c r="AO13" s="749">
        <f t="shared" si="6"/>
        <v>112.68</v>
      </c>
    </row>
    <row r="14" spans="1:41" x14ac:dyDescent="0.2">
      <c r="A14" s="406"/>
      <c r="B14" s="469"/>
      <c r="C14" s="95" t="s">
        <v>61</v>
      </c>
      <c r="D14" s="414"/>
      <c r="E14" s="334">
        <v>3572</v>
      </c>
      <c r="F14" s="334">
        <v>3530</v>
      </c>
      <c r="G14" s="334">
        <v>3577</v>
      </c>
      <c r="H14" s="334">
        <v>3562</v>
      </c>
      <c r="I14" s="334">
        <v>3558</v>
      </c>
      <c r="J14" s="334">
        <v>3523</v>
      </c>
      <c r="K14" s="760">
        <v>225.30523985239901</v>
      </c>
      <c r="L14" s="458"/>
      <c r="M14" s="506"/>
      <c r="N14" s="406"/>
      <c r="AD14" s="744" t="str">
        <f t="shared" si="1"/>
        <v>Évora</v>
      </c>
      <c r="AE14" s="748">
        <f t="shared" si="2"/>
        <v>276.01290429042899</v>
      </c>
      <c r="AF14" s="748">
        <f t="shared" si="3"/>
        <v>255.65</v>
      </c>
      <c r="AG14" s="748">
        <f t="shared" si="4"/>
        <v>108.443866701245</v>
      </c>
      <c r="AH14" s="748">
        <f t="shared" si="0"/>
        <v>112.68</v>
      </c>
      <c r="AI14" s="747"/>
      <c r="AJ14" s="747"/>
      <c r="AK14" s="747"/>
      <c r="AL14" s="747"/>
      <c r="AM14" s="744" t="str">
        <f t="shared" si="5"/>
        <v>Évora</v>
      </c>
      <c r="AN14" s="749">
        <f t="shared" si="6"/>
        <v>108.443866701245</v>
      </c>
      <c r="AO14" s="749">
        <f t="shared" si="6"/>
        <v>112.68</v>
      </c>
    </row>
    <row r="15" spans="1:41" x14ac:dyDescent="0.2">
      <c r="A15" s="406"/>
      <c r="B15" s="469"/>
      <c r="C15" s="95" t="s">
        <v>56</v>
      </c>
      <c r="D15" s="414"/>
      <c r="E15" s="334">
        <v>1540</v>
      </c>
      <c r="F15" s="334">
        <v>1532</v>
      </c>
      <c r="G15" s="334">
        <v>1513</v>
      </c>
      <c r="H15" s="334">
        <v>1520</v>
      </c>
      <c r="I15" s="334">
        <v>1503</v>
      </c>
      <c r="J15" s="334">
        <v>1518</v>
      </c>
      <c r="K15" s="760">
        <v>276.01290429042899</v>
      </c>
      <c r="L15" s="458"/>
      <c r="M15" s="506"/>
      <c r="N15" s="406"/>
      <c r="AD15" s="744" t="str">
        <f t="shared" si="1"/>
        <v>Faro</v>
      </c>
      <c r="AE15" s="748">
        <f t="shared" si="2"/>
        <v>250.84137755102</v>
      </c>
      <c r="AF15" s="748">
        <f t="shared" si="3"/>
        <v>255.65</v>
      </c>
      <c r="AG15" s="748">
        <f t="shared" si="4"/>
        <v>118.94736290322599</v>
      </c>
      <c r="AH15" s="748">
        <f t="shared" si="0"/>
        <v>112.68</v>
      </c>
      <c r="AI15" s="747"/>
      <c r="AJ15" s="747"/>
      <c r="AK15" s="747"/>
      <c r="AL15" s="747"/>
      <c r="AM15" s="744" t="str">
        <f t="shared" si="5"/>
        <v>Faro</v>
      </c>
      <c r="AN15" s="749">
        <f t="shared" si="6"/>
        <v>118.94736290322599</v>
      </c>
      <c r="AO15" s="749">
        <f t="shared" si="6"/>
        <v>112.68</v>
      </c>
    </row>
    <row r="16" spans="1:41" x14ac:dyDescent="0.2">
      <c r="A16" s="406"/>
      <c r="B16" s="469"/>
      <c r="C16" s="95" t="s">
        <v>74</v>
      </c>
      <c r="D16" s="414"/>
      <c r="E16" s="334">
        <v>2815</v>
      </c>
      <c r="F16" s="334">
        <v>2820</v>
      </c>
      <c r="G16" s="334">
        <v>2870</v>
      </c>
      <c r="H16" s="334">
        <v>2927</v>
      </c>
      <c r="I16" s="334">
        <v>2944</v>
      </c>
      <c r="J16" s="334">
        <v>2940</v>
      </c>
      <c r="K16" s="760">
        <v>250.84137755102</v>
      </c>
      <c r="L16" s="458"/>
      <c r="M16" s="506"/>
      <c r="N16" s="406"/>
      <c r="AD16" s="744" t="str">
        <f t="shared" si="1"/>
        <v>Guarda</v>
      </c>
      <c r="AE16" s="748">
        <f t="shared" si="2"/>
        <v>257.96759158222898</v>
      </c>
      <c r="AF16" s="748">
        <f t="shared" si="3"/>
        <v>255.65</v>
      </c>
      <c r="AG16" s="748">
        <f t="shared" si="4"/>
        <v>110.140572379368</v>
      </c>
      <c r="AH16" s="748">
        <f t="shared" si="0"/>
        <v>112.68</v>
      </c>
      <c r="AI16" s="747"/>
      <c r="AJ16" s="747"/>
      <c r="AK16" s="747"/>
      <c r="AL16" s="747"/>
      <c r="AM16" s="744" t="str">
        <f t="shared" si="5"/>
        <v>Guarda</v>
      </c>
      <c r="AN16" s="749">
        <f t="shared" si="6"/>
        <v>110.140572379368</v>
      </c>
      <c r="AO16" s="749">
        <f t="shared" si="6"/>
        <v>112.68</v>
      </c>
    </row>
    <row r="17" spans="1:41" x14ac:dyDescent="0.2">
      <c r="A17" s="406"/>
      <c r="B17" s="469"/>
      <c r="C17" s="95" t="s">
        <v>76</v>
      </c>
      <c r="D17" s="414"/>
      <c r="E17" s="334">
        <v>1373</v>
      </c>
      <c r="F17" s="334">
        <v>1358</v>
      </c>
      <c r="G17" s="334">
        <v>1326</v>
      </c>
      <c r="H17" s="334">
        <v>1316</v>
      </c>
      <c r="I17" s="334">
        <v>1299</v>
      </c>
      <c r="J17" s="334">
        <v>1283</v>
      </c>
      <c r="K17" s="760">
        <v>257.96759158222898</v>
      </c>
      <c r="L17" s="458"/>
      <c r="M17" s="506"/>
      <c r="N17" s="406"/>
      <c r="AD17" s="744" t="str">
        <f t="shared" si="1"/>
        <v>Leiria</v>
      </c>
      <c r="AE17" s="748">
        <f t="shared" si="2"/>
        <v>242.94835461689601</v>
      </c>
      <c r="AF17" s="748">
        <f t="shared" si="3"/>
        <v>255.65</v>
      </c>
      <c r="AG17" s="748">
        <f t="shared" si="4"/>
        <v>117.856290207291</v>
      </c>
      <c r="AH17" s="748">
        <f t="shared" si="0"/>
        <v>112.68</v>
      </c>
      <c r="AI17" s="747"/>
      <c r="AJ17" s="747"/>
      <c r="AK17" s="747"/>
      <c r="AL17" s="747"/>
      <c r="AM17" s="744" t="str">
        <f t="shared" si="5"/>
        <v>Leiria</v>
      </c>
      <c r="AN17" s="749">
        <f t="shared" si="6"/>
        <v>117.856290207291</v>
      </c>
      <c r="AO17" s="749">
        <f t="shared" si="6"/>
        <v>112.68</v>
      </c>
    </row>
    <row r="18" spans="1:41" x14ac:dyDescent="0.2">
      <c r="A18" s="406"/>
      <c r="B18" s="469"/>
      <c r="C18" s="95" t="s">
        <v>60</v>
      </c>
      <c r="D18" s="414"/>
      <c r="E18" s="334">
        <v>2014</v>
      </c>
      <c r="F18" s="334">
        <v>2029</v>
      </c>
      <c r="G18" s="334">
        <v>2013</v>
      </c>
      <c r="H18" s="334">
        <v>1999</v>
      </c>
      <c r="I18" s="334">
        <v>2079</v>
      </c>
      <c r="J18" s="334">
        <v>2036</v>
      </c>
      <c r="K18" s="760">
        <v>242.94835461689601</v>
      </c>
      <c r="L18" s="458"/>
      <c r="M18" s="506"/>
      <c r="N18" s="406"/>
      <c r="AD18" s="744" t="str">
        <f t="shared" si="1"/>
        <v>Lisboa</v>
      </c>
      <c r="AE18" s="748">
        <f t="shared" si="2"/>
        <v>260.03264445142997</v>
      </c>
      <c r="AF18" s="748">
        <f t="shared" si="3"/>
        <v>255.65</v>
      </c>
      <c r="AG18" s="748">
        <f t="shared" si="4"/>
        <v>115.506317656259</v>
      </c>
      <c r="AH18" s="748">
        <f t="shared" si="0"/>
        <v>112.68</v>
      </c>
      <c r="AI18" s="747"/>
      <c r="AJ18" s="747"/>
      <c r="AK18" s="747"/>
      <c r="AL18" s="747"/>
      <c r="AM18" s="744" t="str">
        <f t="shared" si="5"/>
        <v>Lisboa</v>
      </c>
      <c r="AN18" s="749">
        <f t="shared" si="6"/>
        <v>115.506317656259</v>
      </c>
      <c r="AO18" s="749">
        <f t="shared" si="6"/>
        <v>112.68</v>
      </c>
    </row>
    <row r="19" spans="1:41" x14ac:dyDescent="0.2">
      <c r="A19" s="406"/>
      <c r="B19" s="469"/>
      <c r="C19" s="95" t="s">
        <v>59</v>
      </c>
      <c r="D19" s="414"/>
      <c r="E19" s="334">
        <v>16533</v>
      </c>
      <c r="F19" s="334">
        <v>16334</v>
      </c>
      <c r="G19" s="334">
        <v>16109</v>
      </c>
      <c r="H19" s="334">
        <v>15832</v>
      </c>
      <c r="I19" s="334">
        <v>16096</v>
      </c>
      <c r="J19" s="334">
        <v>15913</v>
      </c>
      <c r="K19" s="760">
        <v>260.03264445142997</v>
      </c>
      <c r="L19" s="458"/>
      <c r="M19" s="506"/>
      <c r="N19" s="406"/>
      <c r="AD19" s="744" t="str">
        <f t="shared" si="1"/>
        <v>Portalegre</v>
      </c>
      <c r="AE19" s="748">
        <f t="shared" si="2"/>
        <v>296.80378679395398</v>
      </c>
      <c r="AF19" s="748">
        <f t="shared" si="3"/>
        <v>255.65</v>
      </c>
      <c r="AG19" s="748">
        <f t="shared" si="4"/>
        <v>114.759261765611</v>
      </c>
      <c r="AH19" s="748">
        <f t="shared" si="0"/>
        <v>112.68</v>
      </c>
      <c r="AI19" s="747"/>
      <c r="AJ19" s="747"/>
      <c r="AK19" s="747"/>
      <c r="AL19" s="747"/>
      <c r="AM19" s="744" t="str">
        <f t="shared" si="5"/>
        <v>Portalegre</v>
      </c>
      <c r="AN19" s="749">
        <f t="shared" si="6"/>
        <v>114.759261765611</v>
      </c>
      <c r="AO19" s="749">
        <f t="shared" si="6"/>
        <v>112.68</v>
      </c>
    </row>
    <row r="20" spans="1:41" x14ac:dyDescent="0.2">
      <c r="A20" s="406"/>
      <c r="B20" s="469"/>
      <c r="C20" s="95" t="s">
        <v>57</v>
      </c>
      <c r="D20" s="414"/>
      <c r="E20" s="334">
        <v>1348</v>
      </c>
      <c r="F20" s="334">
        <v>1331</v>
      </c>
      <c r="G20" s="334">
        <v>1300</v>
      </c>
      <c r="H20" s="334">
        <v>1296</v>
      </c>
      <c r="I20" s="334">
        <v>1285</v>
      </c>
      <c r="J20" s="334">
        <v>1257</v>
      </c>
      <c r="K20" s="760">
        <v>296.80378679395398</v>
      </c>
      <c r="L20" s="458"/>
      <c r="M20" s="506"/>
      <c r="N20" s="406"/>
      <c r="AD20" s="744" t="str">
        <f t="shared" si="1"/>
        <v>Porto</v>
      </c>
      <c r="AE20" s="748">
        <f t="shared" si="2"/>
        <v>248.70120863823001</v>
      </c>
      <c r="AF20" s="748">
        <f t="shared" si="3"/>
        <v>255.65</v>
      </c>
      <c r="AG20" s="748">
        <f t="shared" si="4"/>
        <v>113.940773520417</v>
      </c>
      <c r="AH20" s="748">
        <f t="shared" si="0"/>
        <v>112.68</v>
      </c>
      <c r="AI20" s="747"/>
      <c r="AJ20" s="747"/>
      <c r="AK20" s="747"/>
      <c r="AL20" s="747"/>
      <c r="AM20" s="744" t="str">
        <f t="shared" si="5"/>
        <v>Porto</v>
      </c>
      <c r="AN20" s="749">
        <f t="shared" si="6"/>
        <v>113.940773520417</v>
      </c>
      <c r="AO20" s="749">
        <f t="shared" si="6"/>
        <v>112.68</v>
      </c>
    </row>
    <row r="21" spans="1:41" x14ac:dyDescent="0.2">
      <c r="A21" s="406"/>
      <c r="B21" s="469"/>
      <c r="C21" s="95" t="s">
        <v>63</v>
      </c>
      <c r="D21" s="414"/>
      <c r="E21" s="334">
        <v>28628</v>
      </c>
      <c r="F21" s="334">
        <v>28156</v>
      </c>
      <c r="G21" s="334">
        <v>28352</v>
      </c>
      <c r="H21" s="334">
        <v>28526</v>
      </c>
      <c r="I21" s="334">
        <v>28694</v>
      </c>
      <c r="J21" s="334">
        <v>28031</v>
      </c>
      <c r="K21" s="760">
        <v>248.70120863823001</v>
      </c>
      <c r="L21" s="458"/>
      <c r="M21" s="506"/>
      <c r="N21" s="406"/>
      <c r="AD21" s="744" t="str">
        <f t="shared" si="1"/>
        <v>Santarém</v>
      </c>
      <c r="AE21" s="748">
        <f t="shared" si="2"/>
        <v>256.39947124662302</v>
      </c>
      <c r="AF21" s="748">
        <f t="shared" si="3"/>
        <v>255.65</v>
      </c>
      <c r="AG21" s="748">
        <f t="shared" si="4"/>
        <v>115.838017436792</v>
      </c>
      <c r="AH21" s="748">
        <f t="shared" si="0"/>
        <v>112.68</v>
      </c>
      <c r="AI21" s="747"/>
      <c r="AJ21" s="747"/>
      <c r="AK21" s="747"/>
      <c r="AL21" s="747"/>
      <c r="AM21" s="744" t="str">
        <f t="shared" si="5"/>
        <v>Santarém</v>
      </c>
      <c r="AN21" s="749">
        <f t="shared" si="6"/>
        <v>115.838017436792</v>
      </c>
      <c r="AO21" s="749">
        <f t="shared" si="6"/>
        <v>112.68</v>
      </c>
    </row>
    <row r="22" spans="1:41" x14ac:dyDescent="0.2">
      <c r="A22" s="406"/>
      <c r="B22" s="469"/>
      <c r="C22" s="95" t="s">
        <v>79</v>
      </c>
      <c r="D22" s="414"/>
      <c r="E22" s="334">
        <v>2608</v>
      </c>
      <c r="F22" s="334">
        <v>2610</v>
      </c>
      <c r="G22" s="334">
        <v>2622</v>
      </c>
      <c r="H22" s="334">
        <v>2632</v>
      </c>
      <c r="I22" s="334">
        <v>2645</v>
      </c>
      <c r="J22" s="334">
        <v>2591</v>
      </c>
      <c r="K22" s="760">
        <v>256.39947124662302</v>
      </c>
      <c r="L22" s="458"/>
      <c r="M22" s="506"/>
      <c r="N22" s="406"/>
      <c r="AD22" s="744" t="str">
        <f t="shared" si="1"/>
        <v>Setúbal</v>
      </c>
      <c r="AE22" s="748">
        <f t="shared" si="2"/>
        <v>271.25828789934599</v>
      </c>
      <c r="AF22" s="748">
        <f t="shared" si="3"/>
        <v>255.65</v>
      </c>
      <c r="AG22" s="748">
        <f t="shared" si="4"/>
        <v>120.855734227303</v>
      </c>
      <c r="AH22" s="748">
        <f t="shared" si="0"/>
        <v>112.68</v>
      </c>
      <c r="AI22" s="747"/>
      <c r="AJ22" s="747"/>
      <c r="AK22" s="747"/>
      <c r="AL22" s="747"/>
      <c r="AM22" s="744" t="str">
        <f t="shared" si="5"/>
        <v>Setúbal</v>
      </c>
      <c r="AN22" s="749">
        <f t="shared" si="6"/>
        <v>120.855734227303</v>
      </c>
      <c r="AO22" s="749">
        <f t="shared" si="6"/>
        <v>112.68</v>
      </c>
    </row>
    <row r="23" spans="1:41" x14ac:dyDescent="0.2">
      <c r="A23" s="406"/>
      <c r="B23" s="469"/>
      <c r="C23" s="95" t="s">
        <v>58</v>
      </c>
      <c r="D23" s="414"/>
      <c r="E23" s="334">
        <v>8391</v>
      </c>
      <c r="F23" s="334">
        <v>8337</v>
      </c>
      <c r="G23" s="334">
        <v>8399</v>
      </c>
      <c r="H23" s="334">
        <v>8312</v>
      </c>
      <c r="I23" s="334">
        <v>8315</v>
      </c>
      <c r="J23" s="334">
        <v>8111</v>
      </c>
      <c r="K23" s="760">
        <v>271.25828789934599</v>
      </c>
      <c r="L23" s="458"/>
      <c r="M23" s="506"/>
      <c r="N23" s="406"/>
      <c r="AD23" s="744" t="str">
        <f t="shared" si="1"/>
        <v>Viana do Castelo</v>
      </c>
      <c r="AE23" s="748">
        <f t="shared" si="2"/>
        <v>215.93545234248799</v>
      </c>
      <c r="AF23" s="748">
        <f t="shared" si="3"/>
        <v>255.65</v>
      </c>
      <c r="AG23" s="748">
        <f t="shared" si="4"/>
        <v>117.30060991662999</v>
      </c>
      <c r="AH23" s="748">
        <f t="shared" si="0"/>
        <v>112.68</v>
      </c>
      <c r="AI23" s="747"/>
      <c r="AJ23" s="747"/>
      <c r="AK23" s="747"/>
      <c r="AL23" s="747"/>
      <c r="AM23" s="744" t="str">
        <f t="shared" si="5"/>
        <v>Viana do Castelo</v>
      </c>
      <c r="AN23" s="749">
        <f t="shared" si="6"/>
        <v>117.30060991662999</v>
      </c>
      <c r="AO23" s="749">
        <f t="shared" si="6"/>
        <v>112.68</v>
      </c>
    </row>
    <row r="24" spans="1:41" x14ac:dyDescent="0.2">
      <c r="A24" s="406"/>
      <c r="B24" s="469"/>
      <c r="C24" s="95" t="s">
        <v>65</v>
      </c>
      <c r="D24" s="414"/>
      <c r="E24" s="334">
        <v>1304</v>
      </c>
      <c r="F24" s="334">
        <v>1314</v>
      </c>
      <c r="G24" s="334">
        <v>1290</v>
      </c>
      <c r="H24" s="334">
        <v>1274</v>
      </c>
      <c r="I24" s="334">
        <v>1265</v>
      </c>
      <c r="J24" s="334">
        <v>1238</v>
      </c>
      <c r="K24" s="760">
        <v>215.93545234248799</v>
      </c>
      <c r="L24" s="458"/>
      <c r="M24" s="506"/>
      <c r="N24" s="406"/>
      <c r="AD24" s="744" t="str">
        <f t="shared" si="1"/>
        <v>Vila Real</v>
      </c>
      <c r="AE24" s="748">
        <f t="shared" si="2"/>
        <v>237.621491611962</v>
      </c>
      <c r="AF24" s="748">
        <f t="shared" si="3"/>
        <v>255.65</v>
      </c>
      <c r="AG24" s="748">
        <f t="shared" si="4"/>
        <v>118.659284283373</v>
      </c>
      <c r="AH24" s="748">
        <f t="shared" si="0"/>
        <v>112.68</v>
      </c>
      <c r="AI24" s="747"/>
      <c r="AJ24" s="747"/>
      <c r="AK24" s="747"/>
      <c r="AL24" s="747"/>
      <c r="AM24" s="744" t="str">
        <f t="shared" si="5"/>
        <v>Vila Real</v>
      </c>
      <c r="AN24" s="749">
        <f t="shared" si="6"/>
        <v>118.659284283373</v>
      </c>
      <c r="AO24" s="749">
        <f t="shared" si="6"/>
        <v>112.68</v>
      </c>
    </row>
    <row r="25" spans="1:41" x14ac:dyDescent="0.2">
      <c r="A25" s="406"/>
      <c r="B25" s="469"/>
      <c r="C25" s="95" t="s">
        <v>67</v>
      </c>
      <c r="D25" s="414"/>
      <c r="E25" s="334">
        <v>2755</v>
      </c>
      <c r="F25" s="334">
        <v>2776</v>
      </c>
      <c r="G25" s="334">
        <v>2787</v>
      </c>
      <c r="H25" s="334">
        <v>2799</v>
      </c>
      <c r="I25" s="334">
        <v>2814</v>
      </c>
      <c r="J25" s="334">
        <v>2742</v>
      </c>
      <c r="K25" s="760">
        <v>237.621491611962</v>
      </c>
      <c r="L25" s="458"/>
      <c r="M25" s="506"/>
      <c r="N25" s="406"/>
      <c r="AD25" s="744" t="str">
        <f t="shared" si="1"/>
        <v>Viseu</v>
      </c>
      <c r="AE25" s="748">
        <f t="shared" si="2"/>
        <v>244.133391432792</v>
      </c>
      <c r="AF25" s="748">
        <f t="shared" si="3"/>
        <v>255.65</v>
      </c>
      <c r="AG25" s="748">
        <f t="shared" si="4"/>
        <v>113.562117630892</v>
      </c>
      <c r="AH25" s="748">
        <f t="shared" si="0"/>
        <v>112.68</v>
      </c>
      <c r="AI25" s="747"/>
      <c r="AJ25" s="747"/>
      <c r="AK25" s="747"/>
      <c r="AL25" s="747"/>
      <c r="AM25" s="744" t="str">
        <f t="shared" si="5"/>
        <v>Viseu</v>
      </c>
      <c r="AN25" s="749">
        <f t="shared" si="6"/>
        <v>113.562117630892</v>
      </c>
      <c r="AO25" s="749">
        <f t="shared" si="6"/>
        <v>112.68</v>
      </c>
    </row>
    <row r="26" spans="1:41" x14ac:dyDescent="0.2">
      <c r="A26" s="406"/>
      <c r="B26" s="469"/>
      <c r="C26" s="95" t="s">
        <v>77</v>
      </c>
      <c r="D26" s="414"/>
      <c r="E26" s="334">
        <v>3455</v>
      </c>
      <c r="F26" s="334">
        <v>3427</v>
      </c>
      <c r="G26" s="334">
        <v>3394</v>
      </c>
      <c r="H26" s="334">
        <v>3316</v>
      </c>
      <c r="I26" s="334">
        <v>3406</v>
      </c>
      <c r="J26" s="334">
        <v>3387</v>
      </c>
      <c r="K26" s="760">
        <v>244.133391432792</v>
      </c>
      <c r="L26" s="458"/>
      <c r="M26" s="506"/>
      <c r="N26" s="406"/>
      <c r="AD26" s="744" t="str">
        <f t="shared" si="1"/>
        <v>Açores</v>
      </c>
      <c r="AE26" s="748">
        <f t="shared" si="2"/>
        <v>276.16532448377598</v>
      </c>
      <c r="AF26" s="748">
        <f t="shared" si="3"/>
        <v>255.65</v>
      </c>
      <c r="AG26" s="748">
        <f t="shared" si="4"/>
        <v>82.792611280337994</v>
      </c>
      <c r="AH26" s="748">
        <f t="shared" si="0"/>
        <v>112.68</v>
      </c>
      <c r="AI26" s="747"/>
      <c r="AJ26" s="747"/>
      <c r="AK26" s="747"/>
      <c r="AL26" s="747"/>
      <c r="AM26" s="744" t="str">
        <f t="shared" si="5"/>
        <v>Açores</v>
      </c>
      <c r="AN26" s="749">
        <f t="shared" si="6"/>
        <v>82.792611280337994</v>
      </c>
      <c r="AO26" s="749">
        <f t="shared" si="6"/>
        <v>112.68</v>
      </c>
    </row>
    <row r="27" spans="1:41" x14ac:dyDescent="0.2">
      <c r="A27" s="406"/>
      <c r="B27" s="469"/>
      <c r="C27" s="95" t="s">
        <v>130</v>
      </c>
      <c r="D27" s="414"/>
      <c r="E27" s="334">
        <v>6270</v>
      </c>
      <c r="F27" s="334">
        <v>6336</v>
      </c>
      <c r="G27" s="334">
        <v>6375</v>
      </c>
      <c r="H27" s="334">
        <v>6221</v>
      </c>
      <c r="I27" s="334">
        <v>6157</v>
      </c>
      <c r="J27" s="334">
        <v>6102</v>
      </c>
      <c r="K27" s="760">
        <v>276.16532448377598</v>
      </c>
      <c r="L27" s="458"/>
      <c r="M27" s="506"/>
      <c r="N27" s="406"/>
      <c r="AD27" s="744" t="str">
        <f>+C28</f>
        <v>Madeira</v>
      </c>
      <c r="AE27" s="748">
        <f>+K28</f>
        <v>257.21691271236102</v>
      </c>
      <c r="AF27" s="748">
        <f t="shared" si="3"/>
        <v>255.65</v>
      </c>
      <c r="AG27" s="748">
        <f>+K65</f>
        <v>109.11264165009899</v>
      </c>
      <c r="AH27" s="748">
        <f t="shared" si="0"/>
        <v>112.68</v>
      </c>
      <c r="AI27" s="747"/>
      <c r="AJ27" s="747"/>
      <c r="AK27" s="747"/>
      <c r="AL27" s="747"/>
      <c r="AM27" s="744" t="str">
        <f t="shared" si="5"/>
        <v>Madeira</v>
      </c>
      <c r="AN27" s="749">
        <f t="shared" si="6"/>
        <v>109.11264165009899</v>
      </c>
      <c r="AO27" s="749">
        <f t="shared" si="6"/>
        <v>112.68</v>
      </c>
    </row>
    <row r="28" spans="1:41" x14ac:dyDescent="0.2">
      <c r="A28" s="406"/>
      <c r="B28" s="469"/>
      <c r="C28" s="95" t="s">
        <v>131</v>
      </c>
      <c r="D28" s="414"/>
      <c r="E28" s="334">
        <v>1859</v>
      </c>
      <c r="F28" s="334">
        <v>1788</v>
      </c>
      <c r="G28" s="334">
        <v>1828</v>
      </c>
      <c r="H28" s="334">
        <v>1823</v>
      </c>
      <c r="I28" s="334">
        <v>1822</v>
      </c>
      <c r="J28" s="334">
        <v>1708</v>
      </c>
      <c r="K28" s="760">
        <v>257.21691271236102</v>
      </c>
      <c r="L28" s="458"/>
      <c r="M28" s="506"/>
      <c r="N28" s="406"/>
      <c r="AD28" s="688"/>
      <c r="AE28" s="734"/>
      <c r="AG28" s="734"/>
    </row>
    <row r="29" spans="1:41" ht="3.75" customHeight="1" x14ac:dyDescent="0.2">
      <c r="A29" s="406"/>
      <c r="B29" s="469"/>
      <c r="C29" s="95"/>
      <c r="D29" s="414"/>
      <c r="E29" s="334"/>
      <c r="F29" s="334"/>
      <c r="G29" s="334"/>
      <c r="H29" s="334"/>
      <c r="I29" s="334"/>
      <c r="J29" s="334"/>
      <c r="K29" s="335"/>
      <c r="L29" s="458"/>
      <c r="M29" s="506"/>
      <c r="N29" s="406"/>
      <c r="AD29" s="688"/>
      <c r="AE29" s="734"/>
      <c r="AG29" s="734"/>
    </row>
    <row r="30" spans="1:41" ht="15.75" customHeight="1" x14ac:dyDescent="0.2">
      <c r="A30" s="406"/>
      <c r="B30" s="469"/>
      <c r="C30" s="736"/>
      <c r="D30" s="776" t="s">
        <v>384</v>
      </c>
      <c r="E30" s="736"/>
      <c r="F30" s="736"/>
      <c r="G30" s="1729" t="s">
        <v>618</v>
      </c>
      <c r="H30" s="1729"/>
      <c r="I30" s="1729"/>
      <c r="J30" s="1729"/>
      <c r="K30" s="738"/>
      <c r="L30" s="738"/>
      <c r="M30" s="739"/>
      <c r="N30" s="406"/>
      <c r="AD30" s="688"/>
      <c r="AE30" s="734"/>
      <c r="AG30" s="734"/>
    </row>
    <row r="31" spans="1:41" x14ac:dyDescent="0.2">
      <c r="A31" s="406"/>
      <c r="B31" s="735"/>
      <c r="C31" s="736"/>
      <c r="D31" s="736"/>
      <c r="E31" s="736"/>
      <c r="F31" s="736"/>
      <c r="G31" s="736"/>
      <c r="H31" s="736"/>
      <c r="I31" s="737"/>
      <c r="J31" s="737"/>
      <c r="K31" s="738"/>
      <c r="L31" s="738"/>
      <c r="M31" s="739"/>
      <c r="N31" s="406"/>
    </row>
    <row r="32" spans="1:41" ht="12" customHeight="1" x14ac:dyDescent="0.2">
      <c r="A32" s="406"/>
      <c r="B32" s="469"/>
      <c r="C32" s="736"/>
      <c r="D32" s="736"/>
      <c r="E32" s="736"/>
      <c r="F32" s="736"/>
      <c r="G32" s="736"/>
      <c r="H32" s="736"/>
      <c r="I32" s="737"/>
      <c r="J32" s="737"/>
      <c r="K32" s="738"/>
      <c r="L32" s="738"/>
      <c r="M32" s="739"/>
      <c r="N32" s="406"/>
    </row>
    <row r="33" spans="1:41" ht="12" customHeight="1" x14ac:dyDescent="0.2">
      <c r="A33" s="406"/>
      <c r="B33" s="469"/>
      <c r="C33" s="736"/>
      <c r="D33" s="736"/>
      <c r="E33" s="736"/>
      <c r="F33" s="736"/>
      <c r="G33" s="736"/>
      <c r="H33" s="736"/>
      <c r="I33" s="737"/>
      <c r="J33" s="737"/>
      <c r="K33" s="738"/>
      <c r="L33" s="738"/>
      <c r="M33" s="739"/>
      <c r="N33" s="406"/>
    </row>
    <row r="34" spans="1:41" ht="12" customHeight="1" x14ac:dyDescent="0.2">
      <c r="A34" s="406"/>
      <c r="B34" s="469"/>
      <c r="C34" s="736"/>
      <c r="D34" s="736"/>
      <c r="E34" s="736"/>
      <c r="F34" s="736"/>
      <c r="G34" s="736"/>
      <c r="H34" s="736"/>
      <c r="I34" s="737"/>
      <c r="J34" s="737"/>
      <c r="K34" s="738"/>
      <c r="L34" s="738"/>
      <c r="M34" s="739"/>
      <c r="N34" s="406"/>
    </row>
    <row r="35" spans="1:41" ht="12" customHeight="1" x14ac:dyDescent="0.2">
      <c r="A35" s="406"/>
      <c r="B35" s="469"/>
      <c r="C35" s="736"/>
      <c r="D35" s="736"/>
      <c r="E35" s="736"/>
      <c r="F35" s="736"/>
      <c r="G35" s="736"/>
      <c r="H35" s="736"/>
      <c r="I35" s="737"/>
      <c r="J35" s="737"/>
      <c r="K35" s="738"/>
      <c r="L35" s="738"/>
      <c r="M35" s="739"/>
      <c r="N35" s="406"/>
    </row>
    <row r="36" spans="1:41" ht="27" customHeight="1" x14ac:dyDescent="0.2">
      <c r="A36" s="406"/>
      <c r="B36" s="469"/>
      <c r="C36" s="736"/>
      <c r="D36" s="736"/>
      <c r="E36" s="736"/>
      <c r="F36" s="736"/>
      <c r="G36" s="736"/>
      <c r="H36" s="736"/>
      <c r="I36" s="737"/>
      <c r="J36" s="737"/>
      <c r="K36" s="738"/>
      <c r="L36" s="738"/>
      <c r="M36" s="739"/>
      <c r="N36" s="406"/>
      <c r="AK36" s="433"/>
      <c r="AL36" s="433"/>
      <c r="AM36" s="433"/>
      <c r="AN36" s="433"/>
      <c r="AO36" s="433"/>
    </row>
    <row r="37" spans="1:41" ht="12" customHeight="1" x14ac:dyDescent="0.2">
      <c r="A37" s="406"/>
      <c r="B37" s="469"/>
      <c r="C37" s="736"/>
      <c r="D37" s="736"/>
      <c r="E37" s="736"/>
      <c r="F37" s="736"/>
      <c r="G37" s="736"/>
      <c r="H37" s="736"/>
      <c r="I37" s="737"/>
      <c r="J37" s="737"/>
      <c r="K37" s="738"/>
      <c r="L37" s="738"/>
      <c r="M37" s="739"/>
      <c r="N37" s="406"/>
      <c r="AK37" s="433"/>
      <c r="AL37" s="433"/>
      <c r="AM37" s="433"/>
      <c r="AN37" s="433"/>
      <c r="AO37" s="433"/>
    </row>
    <row r="38" spans="1:41" ht="12" customHeight="1" x14ac:dyDescent="0.2">
      <c r="A38" s="406"/>
      <c r="B38" s="469"/>
      <c r="C38" s="736"/>
      <c r="D38" s="736"/>
      <c r="E38" s="736"/>
      <c r="F38" s="736"/>
      <c r="G38" s="736"/>
      <c r="H38" s="736"/>
      <c r="I38" s="737"/>
      <c r="J38" s="737"/>
      <c r="K38" s="738"/>
      <c r="L38" s="738"/>
      <c r="M38" s="739"/>
      <c r="N38" s="406"/>
      <c r="AK38" s="433"/>
      <c r="AL38" s="433"/>
      <c r="AM38" s="433"/>
      <c r="AN38" s="433"/>
      <c r="AO38" s="433"/>
    </row>
    <row r="39" spans="1:41" ht="12" customHeight="1" x14ac:dyDescent="0.2">
      <c r="A39" s="406"/>
      <c r="B39" s="469"/>
      <c r="C39" s="740"/>
      <c r="D39" s="740"/>
      <c r="E39" s="740"/>
      <c r="F39" s="740"/>
      <c r="G39" s="740"/>
      <c r="H39" s="740"/>
      <c r="I39" s="740"/>
      <c r="J39" s="740"/>
      <c r="K39" s="741"/>
      <c r="L39" s="742"/>
      <c r="M39" s="743"/>
      <c r="N39" s="406"/>
      <c r="AK39" s="433"/>
      <c r="AL39" s="433"/>
      <c r="AM39" s="433"/>
      <c r="AN39" s="433"/>
      <c r="AO39" s="433"/>
    </row>
    <row r="40" spans="1:41" ht="3" customHeight="1" thickBot="1" x14ac:dyDescent="0.25">
      <c r="A40" s="406"/>
      <c r="B40" s="469"/>
      <c r="C40" s="458"/>
      <c r="D40" s="458"/>
      <c r="E40" s="458"/>
      <c r="F40" s="458"/>
      <c r="G40" s="458"/>
      <c r="H40" s="458"/>
      <c r="I40" s="458"/>
      <c r="J40" s="458"/>
      <c r="K40" s="689"/>
      <c r="L40" s="472"/>
      <c r="M40" s="526"/>
      <c r="N40" s="406"/>
      <c r="AK40" s="433"/>
      <c r="AL40" s="433"/>
      <c r="AM40" s="433"/>
      <c r="AN40" s="433"/>
      <c r="AO40" s="433"/>
    </row>
    <row r="41" spans="1:41" ht="13.5" customHeight="1" thickBot="1" x14ac:dyDescent="0.25">
      <c r="A41" s="406"/>
      <c r="B41" s="469"/>
      <c r="C41" s="1724" t="s">
        <v>310</v>
      </c>
      <c r="D41" s="1725"/>
      <c r="E41" s="1725"/>
      <c r="F41" s="1725"/>
      <c r="G41" s="1725"/>
      <c r="H41" s="1725"/>
      <c r="I41" s="1725"/>
      <c r="J41" s="1725"/>
      <c r="K41" s="1725"/>
      <c r="L41" s="1726"/>
      <c r="M41" s="526"/>
      <c r="N41" s="406"/>
      <c r="AK41" s="433"/>
      <c r="AL41" s="433"/>
      <c r="AM41" s="433"/>
      <c r="AN41" s="433"/>
      <c r="AO41" s="433"/>
    </row>
    <row r="42" spans="1:41" s="406" customFormat="1" ht="6.75" customHeight="1" x14ac:dyDescent="0.2">
      <c r="B42" s="469"/>
      <c r="C42" s="1612" t="s">
        <v>133</v>
      </c>
      <c r="D42" s="1612"/>
      <c r="E42" s="690"/>
      <c r="F42" s="690"/>
      <c r="G42" s="690"/>
      <c r="H42" s="690"/>
      <c r="I42" s="690"/>
      <c r="J42" s="690"/>
      <c r="K42" s="691"/>
      <c r="L42" s="691"/>
      <c r="M42" s="526"/>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33"/>
      <c r="AL42" s="433"/>
      <c r="AM42" s="433"/>
      <c r="AN42" s="433"/>
      <c r="AO42" s="433"/>
    </row>
    <row r="43" spans="1:41" ht="10.5" customHeight="1" x14ac:dyDescent="0.2">
      <c r="A43" s="406"/>
      <c r="B43" s="469"/>
      <c r="C43" s="1612"/>
      <c r="D43" s="1612"/>
      <c r="E43" s="1410">
        <v>2016</v>
      </c>
      <c r="F43" s="1732">
        <v>2017</v>
      </c>
      <c r="G43" s="1733"/>
      <c r="H43" s="1733"/>
      <c r="I43" s="1733"/>
      <c r="J43" s="1733"/>
      <c r="K43" s="1727" t="str">
        <f xml:space="preserve"> CONCATENATE("valor médio de ",J7,H6)</f>
        <v>valor médio de mai.</v>
      </c>
      <c r="L43" s="424"/>
      <c r="M43" s="416"/>
      <c r="N43" s="406"/>
      <c r="AK43" s="433"/>
      <c r="AL43" s="433"/>
      <c r="AM43" s="433"/>
      <c r="AN43" s="433"/>
      <c r="AO43" s="433"/>
    </row>
    <row r="44" spans="1:41" ht="15" customHeight="1" x14ac:dyDescent="0.2">
      <c r="A44" s="406"/>
      <c r="B44" s="469"/>
      <c r="C44" s="421"/>
      <c r="D44" s="421"/>
      <c r="E44" s="755" t="str">
        <f t="shared" ref="E44:J44" si="7">+E7</f>
        <v>dez.</v>
      </c>
      <c r="F44" s="755" t="str">
        <f t="shared" si="7"/>
        <v>jan.</v>
      </c>
      <c r="G44" s="755" t="str">
        <f t="shared" si="7"/>
        <v>fev.</v>
      </c>
      <c r="H44" s="755" t="str">
        <f t="shared" si="7"/>
        <v>mar.</v>
      </c>
      <c r="I44" s="755" t="str">
        <f t="shared" si="7"/>
        <v>abr.</v>
      </c>
      <c r="J44" s="755" t="str">
        <f t="shared" si="7"/>
        <v>mai.</v>
      </c>
      <c r="K44" s="1728" t="e">
        <f xml:space="preserve"> CONCATENATE("valor médio de ",#REF!,#REF!)</f>
        <v>#REF!</v>
      </c>
      <c r="L44" s="424"/>
      <c r="M44" s="526"/>
      <c r="N44" s="406"/>
      <c r="AK44" s="433"/>
      <c r="AL44" s="433"/>
      <c r="AM44" s="433"/>
      <c r="AN44" s="433"/>
      <c r="AO44" s="433"/>
    </row>
    <row r="45" spans="1:41" s="429" customFormat="1" ht="13.5" customHeight="1" x14ac:dyDescent="0.2">
      <c r="A45" s="426"/>
      <c r="B45" s="692"/>
      <c r="C45" s="680" t="s">
        <v>68</v>
      </c>
      <c r="D45" s="493"/>
      <c r="E45" s="382">
        <v>215327</v>
      </c>
      <c r="F45" s="382">
        <v>213258</v>
      </c>
      <c r="G45" s="382">
        <v>213712</v>
      </c>
      <c r="H45" s="382">
        <v>212312</v>
      </c>
      <c r="I45" s="382">
        <v>213749</v>
      </c>
      <c r="J45" s="382">
        <v>209364</v>
      </c>
      <c r="K45" s="777">
        <v>112.68</v>
      </c>
      <c r="L45" s="337"/>
      <c r="M45" s="693"/>
      <c r="N45" s="426"/>
      <c r="O45" s="793"/>
      <c r="P45" s="792"/>
      <c r="Q45" s="793"/>
      <c r="R45" s="793"/>
      <c r="S45" s="411"/>
      <c r="T45" s="411"/>
      <c r="U45" s="411"/>
      <c r="V45" s="411"/>
      <c r="W45" s="411"/>
      <c r="X45" s="411"/>
      <c r="Y45" s="411"/>
      <c r="Z45" s="411"/>
      <c r="AA45" s="411"/>
      <c r="AB45" s="411"/>
      <c r="AC45" s="411"/>
      <c r="AD45" s="411"/>
      <c r="AE45" s="411"/>
      <c r="AF45" s="411"/>
      <c r="AG45" s="411"/>
      <c r="AH45" s="411"/>
      <c r="AI45" s="411"/>
      <c r="AJ45" s="411"/>
      <c r="AK45" s="433"/>
      <c r="AL45" s="433"/>
      <c r="AM45" s="433"/>
      <c r="AN45" s="756"/>
      <c r="AO45" s="756"/>
    </row>
    <row r="46" spans="1:41" ht="15" customHeight="1" x14ac:dyDescent="0.2">
      <c r="A46" s="406"/>
      <c r="B46" s="469"/>
      <c r="C46" s="95" t="s">
        <v>62</v>
      </c>
      <c r="D46" s="414"/>
      <c r="E46" s="334">
        <v>10779</v>
      </c>
      <c r="F46" s="334">
        <v>10637</v>
      </c>
      <c r="G46" s="334">
        <v>10692</v>
      </c>
      <c r="H46" s="334">
        <v>10381</v>
      </c>
      <c r="I46" s="334">
        <v>10517</v>
      </c>
      <c r="J46" s="334">
        <v>10280</v>
      </c>
      <c r="K46" s="761">
        <v>120.908583429896</v>
      </c>
      <c r="L46" s="337"/>
      <c r="M46" s="526"/>
      <c r="N46" s="406"/>
      <c r="AK46" s="433"/>
      <c r="AL46" s="433"/>
      <c r="AM46" s="433"/>
      <c r="AN46" s="433"/>
      <c r="AO46" s="433"/>
    </row>
    <row r="47" spans="1:41" ht="11.65" customHeight="1" x14ac:dyDescent="0.2">
      <c r="A47" s="406"/>
      <c r="B47" s="469"/>
      <c r="C47" s="95" t="s">
        <v>55</v>
      </c>
      <c r="D47" s="414"/>
      <c r="E47" s="334">
        <v>4746</v>
      </c>
      <c r="F47" s="334">
        <v>4770</v>
      </c>
      <c r="G47" s="334">
        <v>4768</v>
      </c>
      <c r="H47" s="334">
        <v>4738</v>
      </c>
      <c r="I47" s="334">
        <v>4690</v>
      </c>
      <c r="J47" s="334">
        <v>4574</v>
      </c>
      <c r="K47" s="761">
        <v>110.494308943089</v>
      </c>
      <c r="L47" s="337"/>
      <c r="M47" s="526"/>
      <c r="N47" s="406"/>
      <c r="AK47" s="433"/>
      <c r="AL47" s="433"/>
      <c r="AM47" s="433"/>
      <c r="AN47" s="433"/>
      <c r="AO47" s="433"/>
    </row>
    <row r="48" spans="1:41" ht="11.65" customHeight="1" x14ac:dyDescent="0.2">
      <c r="A48" s="406"/>
      <c r="B48" s="469"/>
      <c r="C48" s="95" t="s">
        <v>64</v>
      </c>
      <c r="D48" s="414"/>
      <c r="E48" s="334">
        <v>6351</v>
      </c>
      <c r="F48" s="334">
        <v>6131</v>
      </c>
      <c r="G48" s="334">
        <v>6141</v>
      </c>
      <c r="H48" s="334">
        <v>6184</v>
      </c>
      <c r="I48" s="334">
        <v>6023</v>
      </c>
      <c r="J48" s="334">
        <v>5903</v>
      </c>
      <c r="K48" s="761">
        <v>117.82137244984</v>
      </c>
      <c r="L48" s="337"/>
      <c r="M48" s="526"/>
      <c r="N48" s="406"/>
      <c r="AK48" s="433"/>
      <c r="AL48" s="433"/>
      <c r="AM48" s="433"/>
      <c r="AN48" s="433"/>
      <c r="AO48" s="433"/>
    </row>
    <row r="49" spans="1:41" ht="11.65" customHeight="1" x14ac:dyDescent="0.2">
      <c r="A49" s="406"/>
      <c r="B49" s="469"/>
      <c r="C49" s="95" t="s">
        <v>66</v>
      </c>
      <c r="D49" s="414"/>
      <c r="E49" s="334">
        <v>2038</v>
      </c>
      <c r="F49" s="334">
        <v>2073</v>
      </c>
      <c r="G49" s="334">
        <v>2063</v>
      </c>
      <c r="H49" s="334">
        <v>2069</v>
      </c>
      <c r="I49" s="334">
        <v>2075</v>
      </c>
      <c r="J49" s="334">
        <v>2052</v>
      </c>
      <c r="K49" s="761">
        <v>117.987371234208</v>
      </c>
      <c r="L49" s="694"/>
      <c r="M49" s="406"/>
      <c r="N49" s="406"/>
      <c r="AK49" s="433"/>
      <c r="AL49" s="433"/>
      <c r="AM49" s="433"/>
      <c r="AN49" s="433"/>
      <c r="AO49" s="433"/>
    </row>
    <row r="50" spans="1:41" ht="11.65" customHeight="1" x14ac:dyDescent="0.2">
      <c r="A50" s="406"/>
      <c r="B50" s="469"/>
      <c r="C50" s="95" t="s">
        <v>75</v>
      </c>
      <c r="D50" s="414"/>
      <c r="E50" s="334">
        <v>3419</v>
      </c>
      <c r="F50" s="334">
        <v>3358</v>
      </c>
      <c r="G50" s="334">
        <v>3433</v>
      </c>
      <c r="H50" s="334">
        <v>3493</v>
      </c>
      <c r="I50" s="334">
        <v>3517</v>
      </c>
      <c r="J50" s="334">
        <v>3436</v>
      </c>
      <c r="K50" s="761">
        <v>114.365344344905</v>
      </c>
      <c r="L50" s="694"/>
      <c r="M50" s="406"/>
      <c r="N50" s="406"/>
      <c r="AK50" s="433"/>
      <c r="AL50" s="433"/>
      <c r="AM50" s="433"/>
      <c r="AN50" s="433"/>
      <c r="AO50" s="433"/>
    </row>
    <row r="51" spans="1:41" ht="11.65" customHeight="1" x14ac:dyDescent="0.2">
      <c r="A51" s="406"/>
      <c r="B51" s="469"/>
      <c r="C51" s="95" t="s">
        <v>61</v>
      </c>
      <c r="D51" s="414"/>
      <c r="E51" s="334">
        <v>6439</v>
      </c>
      <c r="F51" s="334">
        <v>6419</v>
      </c>
      <c r="G51" s="334">
        <v>6456</v>
      </c>
      <c r="H51" s="334">
        <v>6438</v>
      </c>
      <c r="I51" s="334">
        <v>6475</v>
      </c>
      <c r="J51" s="334">
        <v>6397</v>
      </c>
      <c r="K51" s="761">
        <v>122.360160320641</v>
      </c>
      <c r="L51" s="694"/>
      <c r="M51" s="406"/>
      <c r="N51" s="406"/>
      <c r="AK51" s="433"/>
      <c r="AL51" s="433"/>
      <c r="AM51" s="433"/>
      <c r="AN51" s="433"/>
      <c r="AO51" s="433"/>
    </row>
    <row r="52" spans="1:41" ht="11.65" customHeight="1" x14ac:dyDescent="0.2">
      <c r="A52" s="406"/>
      <c r="B52" s="469"/>
      <c r="C52" s="95" t="s">
        <v>56</v>
      </c>
      <c r="D52" s="414"/>
      <c r="E52" s="334">
        <v>3802</v>
      </c>
      <c r="F52" s="334">
        <v>3734</v>
      </c>
      <c r="G52" s="334">
        <v>3715</v>
      </c>
      <c r="H52" s="334">
        <v>3722</v>
      </c>
      <c r="I52" s="334">
        <v>3749</v>
      </c>
      <c r="J52" s="334">
        <v>3753</v>
      </c>
      <c r="K52" s="761">
        <v>108.443866701245</v>
      </c>
      <c r="L52" s="694"/>
      <c r="M52" s="406"/>
      <c r="N52" s="406"/>
    </row>
    <row r="53" spans="1:41" ht="11.65" customHeight="1" x14ac:dyDescent="0.2">
      <c r="A53" s="406"/>
      <c r="B53" s="469"/>
      <c r="C53" s="95" t="s">
        <v>74</v>
      </c>
      <c r="D53" s="414"/>
      <c r="E53" s="334">
        <v>5896</v>
      </c>
      <c r="F53" s="334">
        <v>5944</v>
      </c>
      <c r="G53" s="334">
        <v>6063</v>
      </c>
      <c r="H53" s="334">
        <v>6045</v>
      </c>
      <c r="I53" s="334">
        <v>6088</v>
      </c>
      <c r="J53" s="334">
        <v>6095</v>
      </c>
      <c r="K53" s="761">
        <v>118.94736290322599</v>
      </c>
      <c r="L53" s="694"/>
      <c r="M53" s="406"/>
      <c r="N53" s="406"/>
    </row>
    <row r="54" spans="1:41" ht="11.65" customHeight="1" x14ac:dyDescent="0.2">
      <c r="A54" s="406"/>
      <c r="B54" s="469"/>
      <c r="C54" s="95" t="s">
        <v>76</v>
      </c>
      <c r="D54" s="414"/>
      <c r="E54" s="334">
        <v>3112</v>
      </c>
      <c r="F54" s="334">
        <v>3044</v>
      </c>
      <c r="G54" s="334">
        <v>2953</v>
      </c>
      <c r="H54" s="334">
        <v>3000</v>
      </c>
      <c r="I54" s="334">
        <v>2989</v>
      </c>
      <c r="J54" s="334">
        <v>2867</v>
      </c>
      <c r="K54" s="761">
        <v>110.140572379368</v>
      </c>
      <c r="L54" s="694"/>
      <c r="M54" s="406"/>
      <c r="N54" s="406"/>
    </row>
    <row r="55" spans="1:41" ht="11.65" customHeight="1" x14ac:dyDescent="0.2">
      <c r="A55" s="406"/>
      <c r="B55" s="469"/>
      <c r="C55" s="95" t="s">
        <v>60</v>
      </c>
      <c r="D55" s="414"/>
      <c r="E55" s="334">
        <v>4094</v>
      </c>
      <c r="F55" s="334">
        <v>4079</v>
      </c>
      <c r="G55" s="334">
        <v>4087</v>
      </c>
      <c r="H55" s="334">
        <v>4046</v>
      </c>
      <c r="I55" s="334">
        <v>4204</v>
      </c>
      <c r="J55" s="334">
        <v>4127</v>
      </c>
      <c r="K55" s="761">
        <v>117.856290207291</v>
      </c>
      <c r="L55" s="694"/>
      <c r="M55" s="406"/>
      <c r="N55" s="406"/>
    </row>
    <row r="56" spans="1:41" ht="11.65" customHeight="1" x14ac:dyDescent="0.2">
      <c r="A56" s="406"/>
      <c r="B56" s="469"/>
      <c r="C56" s="95" t="s">
        <v>59</v>
      </c>
      <c r="D56" s="414"/>
      <c r="E56" s="334">
        <v>36440</v>
      </c>
      <c r="F56" s="334">
        <v>36145</v>
      </c>
      <c r="G56" s="334">
        <v>35706</v>
      </c>
      <c r="H56" s="334">
        <v>35209</v>
      </c>
      <c r="I56" s="334">
        <v>35834</v>
      </c>
      <c r="J56" s="334">
        <v>35361</v>
      </c>
      <c r="K56" s="761">
        <v>115.506317656259</v>
      </c>
      <c r="L56" s="694"/>
      <c r="M56" s="406"/>
      <c r="N56" s="406"/>
    </row>
    <row r="57" spans="1:41" ht="11.65" customHeight="1" x14ac:dyDescent="0.2">
      <c r="A57" s="406"/>
      <c r="B57" s="469"/>
      <c r="C57" s="95" t="s">
        <v>57</v>
      </c>
      <c r="D57" s="414"/>
      <c r="E57" s="334">
        <v>3418</v>
      </c>
      <c r="F57" s="334">
        <v>3343</v>
      </c>
      <c r="G57" s="334">
        <v>3317</v>
      </c>
      <c r="H57" s="334">
        <v>3281</v>
      </c>
      <c r="I57" s="334">
        <v>3270</v>
      </c>
      <c r="J57" s="334">
        <v>3143</v>
      </c>
      <c r="K57" s="761">
        <v>114.759261765611</v>
      </c>
      <c r="L57" s="694"/>
      <c r="M57" s="406"/>
      <c r="N57" s="406"/>
    </row>
    <row r="58" spans="1:41" ht="11.65" customHeight="1" x14ac:dyDescent="0.2">
      <c r="A58" s="406"/>
      <c r="B58" s="469"/>
      <c r="C58" s="95" t="s">
        <v>63</v>
      </c>
      <c r="D58" s="414"/>
      <c r="E58" s="334">
        <v>62391</v>
      </c>
      <c r="F58" s="334">
        <v>61385</v>
      </c>
      <c r="G58" s="334">
        <v>61749</v>
      </c>
      <c r="H58" s="334">
        <v>61991</v>
      </c>
      <c r="I58" s="334">
        <v>62398</v>
      </c>
      <c r="J58" s="334">
        <v>60869</v>
      </c>
      <c r="K58" s="761">
        <v>113.940773520417</v>
      </c>
      <c r="L58" s="694"/>
      <c r="M58" s="406"/>
      <c r="N58" s="406"/>
    </row>
    <row r="59" spans="1:41" ht="11.65" customHeight="1" x14ac:dyDescent="0.2">
      <c r="A59" s="406"/>
      <c r="B59" s="469"/>
      <c r="C59" s="95" t="s">
        <v>79</v>
      </c>
      <c r="D59" s="414"/>
      <c r="E59" s="334">
        <v>5810</v>
      </c>
      <c r="F59" s="334">
        <v>5833</v>
      </c>
      <c r="G59" s="334">
        <v>5805</v>
      </c>
      <c r="H59" s="334">
        <v>5774</v>
      </c>
      <c r="I59" s="334">
        <v>5775</v>
      </c>
      <c r="J59" s="334">
        <v>5639</v>
      </c>
      <c r="K59" s="761">
        <v>115.838017436792</v>
      </c>
      <c r="L59" s="694"/>
      <c r="M59" s="406"/>
      <c r="N59" s="406"/>
    </row>
    <row r="60" spans="1:41" ht="11.65" customHeight="1" x14ac:dyDescent="0.2">
      <c r="A60" s="406"/>
      <c r="B60" s="469"/>
      <c r="C60" s="95" t="s">
        <v>58</v>
      </c>
      <c r="D60" s="414"/>
      <c r="E60" s="334">
        <v>18456</v>
      </c>
      <c r="F60" s="334">
        <v>18315</v>
      </c>
      <c r="G60" s="334">
        <v>18501</v>
      </c>
      <c r="H60" s="334">
        <v>18390</v>
      </c>
      <c r="I60" s="334">
        <v>18524</v>
      </c>
      <c r="J60" s="334">
        <v>18073</v>
      </c>
      <c r="K60" s="761">
        <v>120.855734227303</v>
      </c>
      <c r="L60" s="694"/>
      <c r="M60" s="406"/>
      <c r="N60" s="406"/>
    </row>
    <row r="61" spans="1:41" ht="11.65" customHeight="1" x14ac:dyDescent="0.2">
      <c r="A61" s="406"/>
      <c r="B61" s="469"/>
      <c r="C61" s="95" t="s">
        <v>65</v>
      </c>
      <c r="D61" s="414"/>
      <c r="E61" s="334">
        <v>2348</v>
      </c>
      <c r="F61" s="334">
        <v>2363</v>
      </c>
      <c r="G61" s="334">
        <v>2346</v>
      </c>
      <c r="H61" s="334">
        <v>2322</v>
      </c>
      <c r="I61" s="334">
        <v>2301</v>
      </c>
      <c r="J61" s="334">
        <v>2229</v>
      </c>
      <c r="K61" s="761">
        <v>117.30060991662999</v>
      </c>
      <c r="L61" s="694"/>
      <c r="M61" s="406"/>
      <c r="N61" s="406"/>
    </row>
    <row r="62" spans="1:41" ht="11.65" customHeight="1" x14ac:dyDescent="0.2">
      <c r="A62" s="406"/>
      <c r="B62" s="469"/>
      <c r="C62" s="95" t="s">
        <v>67</v>
      </c>
      <c r="D62" s="414"/>
      <c r="E62" s="334">
        <v>5483</v>
      </c>
      <c r="F62" s="334">
        <v>5528</v>
      </c>
      <c r="G62" s="334">
        <v>5546</v>
      </c>
      <c r="H62" s="334">
        <v>5578</v>
      </c>
      <c r="I62" s="334">
        <v>5601</v>
      </c>
      <c r="J62" s="334">
        <v>5439</v>
      </c>
      <c r="K62" s="761">
        <v>118.659284283373</v>
      </c>
      <c r="L62" s="694"/>
      <c r="M62" s="406"/>
      <c r="N62" s="406"/>
    </row>
    <row r="63" spans="1:41" ht="11.65" customHeight="1" x14ac:dyDescent="0.2">
      <c r="A63" s="406"/>
      <c r="B63" s="469"/>
      <c r="C63" s="95" t="s">
        <v>77</v>
      </c>
      <c r="D63" s="414"/>
      <c r="E63" s="334">
        <v>7435</v>
      </c>
      <c r="F63" s="334">
        <v>7365</v>
      </c>
      <c r="G63" s="334">
        <v>7332</v>
      </c>
      <c r="H63" s="334">
        <v>7113</v>
      </c>
      <c r="I63" s="334">
        <v>7307</v>
      </c>
      <c r="J63" s="334">
        <v>7242</v>
      </c>
      <c r="K63" s="761">
        <v>113.562117630892</v>
      </c>
      <c r="L63" s="694"/>
      <c r="M63" s="406"/>
      <c r="N63" s="406"/>
    </row>
    <row r="64" spans="1:41" ht="11.25" customHeight="1" x14ac:dyDescent="0.2">
      <c r="A64" s="406"/>
      <c r="B64" s="469"/>
      <c r="C64" s="95" t="s">
        <v>130</v>
      </c>
      <c r="D64" s="414"/>
      <c r="E64" s="334">
        <v>18480</v>
      </c>
      <c r="F64" s="334">
        <v>18620</v>
      </c>
      <c r="G64" s="334">
        <v>18731</v>
      </c>
      <c r="H64" s="334">
        <v>18240</v>
      </c>
      <c r="I64" s="334">
        <v>18130</v>
      </c>
      <c r="J64" s="334">
        <v>17896</v>
      </c>
      <c r="K64" s="761">
        <v>82.792611280337994</v>
      </c>
      <c r="L64" s="694"/>
      <c r="M64" s="406"/>
      <c r="N64" s="406"/>
    </row>
    <row r="65" spans="1:15" ht="11.65" customHeight="1" x14ac:dyDescent="0.2">
      <c r="A65" s="406"/>
      <c r="B65" s="469"/>
      <c r="C65" s="95" t="s">
        <v>131</v>
      </c>
      <c r="D65" s="414"/>
      <c r="E65" s="334">
        <v>4390</v>
      </c>
      <c r="F65" s="334">
        <v>4173</v>
      </c>
      <c r="G65" s="334">
        <v>4309</v>
      </c>
      <c r="H65" s="334">
        <v>4298</v>
      </c>
      <c r="I65" s="334">
        <v>4282</v>
      </c>
      <c r="J65" s="334">
        <v>3989</v>
      </c>
      <c r="K65" s="761">
        <v>109.11264165009899</v>
      </c>
      <c r="L65" s="694"/>
      <c r="M65" s="406"/>
      <c r="N65" s="406"/>
    </row>
    <row r="66" spans="1:15" s="697" customFormat="1" ht="7.5" customHeight="1" x14ac:dyDescent="0.15">
      <c r="A66" s="695"/>
      <c r="B66" s="696"/>
      <c r="C66" s="1730" t="s">
        <v>619</v>
      </c>
      <c r="D66" s="1730"/>
      <c r="E66" s="1730"/>
      <c r="F66" s="1730"/>
      <c r="G66" s="1730"/>
      <c r="H66" s="1730"/>
      <c r="I66" s="1730"/>
      <c r="J66" s="1730"/>
      <c r="K66" s="1731"/>
      <c r="L66" s="1731"/>
      <c r="M66" s="1731"/>
      <c r="N66" s="1731"/>
      <c r="O66" s="1731"/>
    </row>
    <row r="67" spans="1:15" ht="9" customHeight="1" x14ac:dyDescent="0.2">
      <c r="A67" s="406"/>
      <c r="B67" s="699"/>
      <c r="C67" s="700" t="s">
        <v>241</v>
      </c>
      <c r="D67" s="414"/>
      <c r="E67" s="698"/>
      <c r="F67" s="698"/>
      <c r="G67" s="698"/>
      <c r="H67" s="698"/>
      <c r="I67" s="701"/>
      <c r="J67" s="583"/>
      <c r="K67" s="583"/>
      <c r="L67" s="583"/>
      <c r="M67" s="526"/>
      <c r="N67" s="406"/>
    </row>
    <row r="68" spans="1:15" ht="13.5" customHeight="1" x14ac:dyDescent="0.2">
      <c r="A68" s="406"/>
      <c r="B68" s="696"/>
      <c r="C68" s="474" t="s">
        <v>434</v>
      </c>
      <c r="D68" s="414"/>
      <c r="E68" s="698"/>
      <c r="F68" s="698"/>
      <c r="G68" s="698"/>
      <c r="H68" s="698"/>
      <c r="I68" s="449" t="s">
        <v>134</v>
      </c>
      <c r="J68" s="583"/>
      <c r="K68" s="583"/>
      <c r="L68" s="583"/>
      <c r="M68" s="526"/>
      <c r="N68" s="406"/>
    </row>
    <row r="69" spans="1:15" ht="13.5" customHeight="1" x14ac:dyDescent="0.2">
      <c r="A69" s="406"/>
      <c r="B69" s="702">
        <v>18</v>
      </c>
      <c r="C69" s="1723">
        <v>42887</v>
      </c>
      <c r="D69" s="1723"/>
      <c r="E69" s="1723"/>
      <c r="F69" s="1723"/>
      <c r="G69" s="416"/>
      <c r="H69" s="416"/>
      <c r="I69" s="416"/>
      <c r="J69" s="416"/>
      <c r="K69" s="416"/>
      <c r="L69" s="416"/>
      <c r="M69" s="416"/>
      <c r="N69" s="416"/>
    </row>
  </sheetData>
  <mergeCells count="14">
    <mergeCell ref="L1:M1"/>
    <mergeCell ref="B2:D2"/>
    <mergeCell ref="C4:L4"/>
    <mergeCell ref="C5:D6"/>
    <mergeCell ref="K6:K7"/>
    <mergeCell ref="F6:J6"/>
    <mergeCell ref="C69:F69"/>
    <mergeCell ref="C41:L41"/>
    <mergeCell ref="C42:D43"/>
    <mergeCell ref="K43:K44"/>
    <mergeCell ref="G30:J30"/>
    <mergeCell ref="C66:J66"/>
    <mergeCell ref="K66:O66"/>
    <mergeCell ref="F43:J43"/>
  </mergeCells>
  <conditionalFormatting sqref="E7:G7">
    <cfRule type="cellIs" dxfId="11" priority="6" operator="equal">
      <formula>"jan."</formula>
    </cfRule>
  </conditionalFormatting>
  <conditionalFormatting sqref="H7:J7">
    <cfRule type="cellIs" dxfId="10" priority="3" operator="equal">
      <formula>"jan."</formula>
    </cfRule>
  </conditionalFormatting>
  <conditionalFormatting sqref="E44:G44">
    <cfRule type="cellIs" dxfId="9" priority="2" operator="equal">
      <formula>"jan."</formula>
    </cfRule>
  </conditionalFormatting>
  <conditionalFormatting sqref="H44:J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P75"/>
  <sheetViews>
    <sheetView zoomScaleNormal="100" workbookViewId="0"/>
  </sheetViews>
  <sheetFormatPr defaultRowHeight="12.75" x14ac:dyDescent="0.2"/>
  <cols>
    <col min="1" max="1" width="1" style="411" customWidth="1"/>
    <col min="2" max="2" width="2.5703125" style="411" customWidth="1"/>
    <col min="3" max="3" width="1.140625" style="411" customWidth="1"/>
    <col min="4" max="4" width="25.85546875" style="411" customWidth="1"/>
    <col min="5" max="10" width="7.5703125" style="422" customWidth="1"/>
    <col min="11" max="11" width="7.5703125" style="451" customWidth="1"/>
    <col min="12" max="12" width="7.5703125" style="422" customWidth="1"/>
    <col min="13" max="13" width="7.5703125" style="451" customWidth="1"/>
    <col min="14" max="14" width="2.5703125" style="411" customWidth="1"/>
    <col min="15" max="15" width="1" style="411" customWidth="1"/>
    <col min="16" max="16384" width="9.140625" style="411"/>
  </cols>
  <sheetData>
    <row r="1" spans="1:15" ht="13.5" customHeight="1" x14ac:dyDescent="0.2">
      <c r="A1" s="406"/>
      <c r="B1" s="1753" t="s">
        <v>334</v>
      </c>
      <c r="C1" s="1753"/>
      <c r="D1" s="1753"/>
      <c r="E1" s="408"/>
      <c r="F1" s="408"/>
      <c r="G1" s="408"/>
      <c r="H1" s="408"/>
      <c r="I1" s="408"/>
      <c r="J1" s="409"/>
      <c r="K1" s="704"/>
      <c r="L1" s="704"/>
      <c r="M1" s="704"/>
      <c r="N1" s="410"/>
      <c r="O1" s="406"/>
    </row>
    <row r="2" spans="1:15" ht="6" customHeight="1" x14ac:dyDescent="0.2">
      <c r="A2" s="406"/>
      <c r="B2" s="1754"/>
      <c r="C2" s="1754"/>
      <c r="D2" s="1754"/>
      <c r="E2" s="412"/>
      <c r="F2" s="413"/>
      <c r="G2" s="413"/>
      <c r="H2" s="413"/>
      <c r="I2" s="413"/>
      <c r="J2" s="413"/>
      <c r="K2" s="414"/>
      <c r="L2" s="413"/>
      <c r="M2" s="414"/>
      <c r="N2" s="415"/>
      <c r="O2" s="406"/>
    </row>
    <row r="3" spans="1:15" ht="13.5" customHeight="1" thickBot="1" x14ac:dyDescent="0.25">
      <c r="A3" s="406"/>
      <c r="B3" s="416"/>
      <c r="C3" s="416"/>
      <c r="D3" s="416"/>
      <c r="E3" s="413"/>
      <c r="F3" s="413"/>
      <c r="G3" s="413"/>
      <c r="H3" s="413"/>
      <c r="I3" s="413" t="s">
        <v>34</v>
      </c>
      <c r="J3" s="413"/>
      <c r="K3" s="578"/>
      <c r="L3" s="413"/>
      <c r="M3" s="1121" t="s">
        <v>73</v>
      </c>
      <c r="N3" s="417"/>
      <c r="O3" s="406"/>
    </row>
    <row r="4" spans="1:15" s="420" customFormat="1" ht="13.5" customHeight="1" thickBot="1" x14ac:dyDescent="0.25">
      <c r="A4" s="418"/>
      <c r="B4" s="419"/>
      <c r="C4" s="1755" t="s">
        <v>0</v>
      </c>
      <c r="D4" s="1756"/>
      <c r="E4" s="1756"/>
      <c r="F4" s="1756"/>
      <c r="G4" s="1756"/>
      <c r="H4" s="1756"/>
      <c r="I4" s="1756"/>
      <c r="J4" s="1756"/>
      <c r="K4" s="1756"/>
      <c r="L4" s="1756"/>
      <c r="M4" s="1757"/>
      <c r="N4" s="417"/>
      <c r="O4" s="406"/>
    </row>
    <row r="5" spans="1:15" ht="4.5" customHeight="1" x14ac:dyDescent="0.2">
      <c r="A5" s="406"/>
      <c r="B5" s="416"/>
      <c r="C5" s="1612" t="s">
        <v>78</v>
      </c>
      <c r="D5" s="1612"/>
      <c r="F5" s="878"/>
      <c r="G5" s="878"/>
      <c r="H5" s="878"/>
      <c r="I5" s="423"/>
      <c r="J5" s="423"/>
      <c r="K5" s="423"/>
      <c r="L5" s="423"/>
      <c r="M5" s="423"/>
      <c r="N5" s="417"/>
      <c r="O5" s="406"/>
    </row>
    <row r="6" spans="1:15" ht="12" customHeight="1" x14ac:dyDescent="0.2">
      <c r="A6" s="406"/>
      <c r="B6" s="416"/>
      <c r="C6" s="1612"/>
      <c r="D6" s="1612"/>
      <c r="E6" s="1758">
        <v>2016</v>
      </c>
      <c r="F6" s="1758"/>
      <c r="G6" s="1758"/>
      <c r="H6" s="1758"/>
      <c r="I6" s="1759">
        <v>2017</v>
      </c>
      <c r="J6" s="1758"/>
      <c r="K6" s="1758"/>
      <c r="L6" s="1758"/>
      <c r="M6" s="1758"/>
      <c r="N6" s="417"/>
      <c r="O6" s="406"/>
    </row>
    <row r="7" spans="1:15" s="420" customFormat="1" ht="12.75" customHeight="1" x14ac:dyDescent="0.2">
      <c r="A7" s="418"/>
      <c r="B7" s="419"/>
      <c r="C7" s="425"/>
      <c r="D7" s="425"/>
      <c r="E7" s="848" t="s">
        <v>97</v>
      </c>
      <c r="F7" s="848" t="s">
        <v>96</v>
      </c>
      <c r="G7" s="762" t="s">
        <v>95</v>
      </c>
      <c r="H7" s="849" t="s">
        <v>94</v>
      </c>
      <c r="I7" s="848" t="s">
        <v>93</v>
      </c>
      <c r="J7" s="849" t="s">
        <v>104</v>
      </c>
      <c r="K7" s="849" t="s">
        <v>103</v>
      </c>
      <c r="L7" s="849" t="s">
        <v>102</v>
      </c>
      <c r="M7" s="849" t="s">
        <v>101</v>
      </c>
      <c r="N7" s="417"/>
      <c r="O7" s="406"/>
    </row>
    <row r="8" spans="1:15" s="429" customFormat="1" ht="12.75" customHeight="1" x14ac:dyDescent="0.2">
      <c r="A8" s="426"/>
      <c r="B8" s="427"/>
      <c r="C8" s="1743" t="s">
        <v>515</v>
      </c>
      <c r="D8" s="1743"/>
      <c r="E8" s="428"/>
      <c r="F8" s="428"/>
      <c r="G8" s="428"/>
      <c r="H8" s="428"/>
      <c r="I8" s="428"/>
      <c r="J8" s="428"/>
      <c r="K8" s="428"/>
      <c r="L8" s="428"/>
      <c r="M8" s="428"/>
      <c r="N8" s="417"/>
      <c r="O8" s="406"/>
    </row>
    <row r="9" spans="1:15" ht="11.25" customHeight="1" x14ac:dyDescent="0.2">
      <c r="A9" s="406"/>
      <c r="B9" s="1112"/>
      <c r="C9" s="1107" t="s">
        <v>135</v>
      </c>
      <c r="D9" s="1113"/>
      <c r="E9" s="1114">
        <v>242338</v>
      </c>
      <c r="F9" s="1114">
        <v>241327</v>
      </c>
      <c r="G9" s="1114">
        <v>240268</v>
      </c>
      <c r="H9" s="1114">
        <v>239957</v>
      </c>
      <c r="I9" s="1114">
        <v>239168</v>
      </c>
      <c r="J9" s="1114">
        <v>238070</v>
      </c>
      <c r="K9" s="1114">
        <v>237358</v>
      </c>
      <c r="L9" s="1114">
        <v>236304</v>
      </c>
      <c r="M9" s="1114">
        <v>234456</v>
      </c>
      <c r="N9" s="417"/>
      <c r="O9" s="406"/>
    </row>
    <row r="10" spans="1:15" ht="11.25" customHeight="1" x14ac:dyDescent="0.2">
      <c r="A10" s="406"/>
      <c r="B10" s="1112"/>
      <c r="C10" s="1107"/>
      <c r="D10" s="1115" t="s">
        <v>72</v>
      </c>
      <c r="E10" s="1116">
        <v>127474</v>
      </c>
      <c r="F10" s="1116">
        <v>126978</v>
      </c>
      <c r="G10" s="1116">
        <v>126502</v>
      </c>
      <c r="H10" s="1116">
        <v>126364</v>
      </c>
      <c r="I10" s="1116">
        <v>126026</v>
      </c>
      <c r="J10" s="1116">
        <v>125485</v>
      </c>
      <c r="K10" s="1116">
        <v>125185</v>
      </c>
      <c r="L10" s="1116">
        <v>124700</v>
      </c>
      <c r="M10" s="1116">
        <v>123862</v>
      </c>
      <c r="N10" s="417"/>
      <c r="O10" s="406"/>
    </row>
    <row r="11" spans="1:15" ht="11.25" customHeight="1" x14ac:dyDescent="0.2">
      <c r="A11" s="406"/>
      <c r="B11" s="1112"/>
      <c r="C11" s="1107"/>
      <c r="D11" s="1115" t="s">
        <v>71</v>
      </c>
      <c r="E11" s="1116">
        <v>114864</v>
      </c>
      <c r="F11" s="1116">
        <v>114349</v>
      </c>
      <c r="G11" s="1116">
        <v>113766</v>
      </c>
      <c r="H11" s="1116">
        <v>113593</v>
      </c>
      <c r="I11" s="1116">
        <v>113142</v>
      </c>
      <c r="J11" s="1116">
        <v>112585</v>
      </c>
      <c r="K11" s="1116">
        <v>112173</v>
      </c>
      <c r="L11" s="1116">
        <v>111604</v>
      </c>
      <c r="M11" s="1116">
        <v>110594</v>
      </c>
      <c r="N11" s="417"/>
      <c r="O11" s="406"/>
    </row>
    <row r="12" spans="1:15" ht="11.25" customHeight="1" x14ac:dyDescent="0.2">
      <c r="A12" s="406"/>
      <c r="B12" s="1112"/>
      <c r="C12" s="1107" t="s">
        <v>136</v>
      </c>
      <c r="D12" s="1113"/>
      <c r="E12" s="1114">
        <v>2031728</v>
      </c>
      <c r="F12" s="1114">
        <v>2031762</v>
      </c>
      <c r="G12" s="1114">
        <v>2032914</v>
      </c>
      <c r="H12" s="1114">
        <v>2034271</v>
      </c>
      <c r="I12" s="1114">
        <v>2035027</v>
      </c>
      <c r="J12" s="1114">
        <v>2032962</v>
      </c>
      <c r="K12" s="1114">
        <v>2031113</v>
      </c>
      <c r="L12" s="1114">
        <v>2031827</v>
      </c>
      <c r="M12" s="1114">
        <v>2033205</v>
      </c>
      <c r="N12" s="417"/>
      <c r="O12" s="406"/>
    </row>
    <row r="13" spans="1:15" ht="11.25" customHeight="1" x14ac:dyDescent="0.2">
      <c r="A13" s="406"/>
      <c r="B13" s="1112"/>
      <c r="C13" s="1107"/>
      <c r="D13" s="1115" t="s">
        <v>72</v>
      </c>
      <c r="E13" s="1116">
        <v>957496</v>
      </c>
      <c r="F13" s="1116">
        <v>957358</v>
      </c>
      <c r="G13" s="1116">
        <v>957739</v>
      </c>
      <c r="H13" s="1116">
        <v>958233</v>
      </c>
      <c r="I13" s="1116">
        <v>958277</v>
      </c>
      <c r="J13" s="1116">
        <v>957285</v>
      </c>
      <c r="K13" s="1116">
        <v>956313</v>
      </c>
      <c r="L13" s="1116">
        <v>956663</v>
      </c>
      <c r="M13" s="1116">
        <v>957189</v>
      </c>
      <c r="N13" s="417"/>
      <c r="O13" s="406"/>
    </row>
    <row r="14" spans="1:15" ht="11.25" customHeight="1" x14ac:dyDescent="0.2">
      <c r="A14" s="406"/>
      <c r="B14" s="1112"/>
      <c r="C14" s="1107"/>
      <c r="D14" s="1115" t="s">
        <v>71</v>
      </c>
      <c r="E14" s="1116">
        <v>1074232</v>
      </c>
      <c r="F14" s="1116">
        <v>1074404</v>
      </c>
      <c r="G14" s="1116">
        <v>1075175</v>
      </c>
      <c r="H14" s="1116">
        <v>1076038</v>
      </c>
      <c r="I14" s="1116">
        <v>1076750</v>
      </c>
      <c r="J14" s="1116">
        <v>1075677</v>
      </c>
      <c r="K14" s="1116">
        <v>1074800</v>
      </c>
      <c r="L14" s="1116">
        <v>1075164</v>
      </c>
      <c r="M14" s="1116">
        <v>1076016</v>
      </c>
      <c r="N14" s="417"/>
      <c r="O14" s="406"/>
    </row>
    <row r="15" spans="1:15" ht="11.25" customHeight="1" x14ac:dyDescent="0.2">
      <c r="A15" s="406"/>
      <c r="B15" s="1112"/>
      <c r="C15" s="1107" t="s">
        <v>137</v>
      </c>
      <c r="D15" s="1113"/>
      <c r="E15" s="1114">
        <v>714835</v>
      </c>
      <c r="F15" s="1114">
        <v>714877</v>
      </c>
      <c r="G15" s="1114">
        <v>715939</v>
      </c>
      <c r="H15" s="1114">
        <v>717288</v>
      </c>
      <c r="I15" s="1114">
        <v>717642</v>
      </c>
      <c r="J15" s="1114">
        <v>717158</v>
      </c>
      <c r="K15" s="1114">
        <v>714603</v>
      </c>
      <c r="L15" s="1114">
        <v>715587</v>
      </c>
      <c r="M15" s="1114">
        <v>717512</v>
      </c>
      <c r="N15" s="417"/>
      <c r="O15" s="406"/>
    </row>
    <row r="16" spans="1:15" ht="11.25" customHeight="1" x14ac:dyDescent="0.2">
      <c r="A16" s="406"/>
      <c r="B16" s="1112"/>
      <c r="C16" s="1107"/>
      <c r="D16" s="1115" t="s">
        <v>72</v>
      </c>
      <c r="E16" s="1116">
        <v>130977</v>
      </c>
      <c r="F16" s="1116">
        <v>131160</v>
      </c>
      <c r="G16" s="1116">
        <v>131697</v>
      </c>
      <c r="H16" s="1116">
        <v>132215</v>
      </c>
      <c r="I16" s="1116">
        <v>132410</v>
      </c>
      <c r="J16" s="1116">
        <v>132442</v>
      </c>
      <c r="K16" s="1116">
        <v>131545</v>
      </c>
      <c r="L16" s="1116">
        <v>132050</v>
      </c>
      <c r="M16" s="1116">
        <v>132788</v>
      </c>
      <c r="N16" s="417"/>
      <c r="O16" s="406"/>
    </row>
    <row r="17" spans="1:15" ht="11.25" customHeight="1" x14ac:dyDescent="0.2">
      <c r="A17" s="406"/>
      <c r="B17" s="1112"/>
      <c r="C17" s="1107"/>
      <c r="D17" s="1115" t="s">
        <v>71</v>
      </c>
      <c r="E17" s="1116">
        <v>583858</v>
      </c>
      <c r="F17" s="1116">
        <v>583717</v>
      </c>
      <c r="G17" s="1116">
        <v>584242</v>
      </c>
      <c r="H17" s="1116">
        <v>585073</v>
      </c>
      <c r="I17" s="1116">
        <v>585232</v>
      </c>
      <c r="J17" s="1116">
        <v>584716</v>
      </c>
      <c r="K17" s="1116">
        <v>583058</v>
      </c>
      <c r="L17" s="1116">
        <v>583537</v>
      </c>
      <c r="M17" s="1116">
        <v>584724</v>
      </c>
      <c r="N17" s="417"/>
      <c r="O17" s="406"/>
    </row>
    <row r="18" spans="1:15" ht="8.25" customHeight="1" x14ac:dyDescent="0.2">
      <c r="A18" s="406"/>
      <c r="B18" s="1112"/>
      <c r="C18" s="1748" t="s">
        <v>620</v>
      </c>
      <c r="D18" s="1748"/>
      <c r="E18" s="1748"/>
      <c r="F18" s="1748"/>
      <c r="G18" s="1748"/>
      <c r="H18" s="1748"/>
      <c r="I18" s="1748"/>
      <c r="J18" s="1748"/>
      <c r="K18" s="1748"/>
      <c r="L18" s="1748"/>
      <c r="M18" s="1748"/>
      <c r="N18" s="417"/>
      <c r="O18" s="88"/>
    </row>
    <row r="19" spans="1:15" ht="6" customHeight="1" thickBot="1" x14ac:dyDescent="0.25">
      <c r="A19" s="406"/>
      <c r="B19" s="416"/>
      <c r="C19" s="705"/>
      <c r="D19" s="705"/>
      <c r="E19" s="705"/>
      <c r="F19" s="705"/>
      <c r="G19" s="705"/>
      <c r="H19" s="705"/>
      <c r="I19" s="705"/>
      <c r="J19" s="705"/>
      <c r="K19" s="705"/>
      <c r="L19" s="705"/>
      <c r="M19" s="705"/>
      <c r="N19" s="417"/>
      <c r="O19" s="88"/>
    </row>
    <row r="20" spans="1:15" ht="15" customHeight="1" thickBot="1" x14ac:dyDescent="0.25">
      <c r="A20" s="406"/>
      <c r="B20" s="416"/>
      <c r="C20" s="1740" t="s">
        <v>491</v>
      </c>
      <c r="D20" s="1741"/>
      <c r="E20" s="1741"/>
      <c r="F20" s="1741"/>
      <c r="G20" s="1741"/>
      <c r="H20" s="1741"/>
      <c r="I20" s="1741"/>
      <c r="J20" s="1741"/>
      <c r="K20" s="1741"/>
      <c r="L20" s="1741"/>
      <c r="M20" s="1742"/>
      <c r="N20" s="417"/>
      <c r="O20" s="406"/>
    </row>
    <row r="21" spans="1:15" ht="9" customHeight="1" x14ac:dyDescent="0.2">
      <c r="A21" s="406"/>
      <c r="B21" s="416"/>
      <c r="C21" s="89" t="s">
        <v>78</v>
      </c>
      <c r="D21" s="414"/>
      <c r="E21" s="430"/>
      <c r="F21" s="430"/>
      <c r="G21" s="430"/>
      <c r="H21" s="430"/>
      <c r="I21" s="430"/>
      <c r="J21" s="430"/>
      <c r="K21" s="430"/>
      <c r="L21" s="430"/>
      <c r="M21" s="430"/>
      <c r="N21" s="417"/>
      <c r="O21" s="406"/>
    </row>
    <row r="22" spans="1:15" ht="12.75" customHeight="1" x14ac:dyDescent="0.2">
      <c r="A22" s="406"/>
      <c r="B22" s="416"/>
      <c r="C22" s="1743" t="s">
        <v>138</v>
      </c>
      <c r="D22" s="1743"/>
      <c r="E22" s="411"/>
      <c r="F22" s="428"/>
      <c r="G22" s="428"/>
      <c r="H22" s="428"/>
      <c r="I22" s="428"/>
      <c r="J22" s="428"/>
      <c r="K22" s="428"/>
      <c r="L22" s="428"/>
      <c r="M22" s="428"/>
      <c r="N22" s="417"/>
      <c r="O22" s="406"/>
    </row>
    <row r="23" spans="1:15" s="420" customFormat="1" ht="11.25" customHeight="1" x14ac:dyDescent="0.2">
      <c r="A23" s="418"/>
      <c r="B23" s="1117"/>
      <c r="C23" s="1101" t="s">
        <v>139</v>
      </c>
      <c r="D23" s="1118"/>
      <c r="E23" s="1104">
        <v>1106032</v>
      </c>
      <c r="F23" s="1104">
        <v>1112441</v>
      </c>
      <c r="G23" s="1104">
        <v>1117143</v>
      </c>
      <c r="H23" s="1104">
        <v>1112746</v>
      </c>
      <c r="I23" s="1104">
        <v>1102331</v>
      </c>
      <c r="J23" s="1104">
        <v>1107358</v>
      </c>
      <c r="K23" s="1104">
        <v>1110523</v>
      </c>
      <c r="L23" s="1104">
        <v>1111384</v>
      </c>
      <c r="M23" s="1104">
        <v>1109597</v>
      </c>
      <c r="N23" s="417"/>
      <c r="O23" s="418"/>
    </row>
    <row r="24" spans="1:15" ht="11.25" customHeight="1" x14ac:dyDescent="0.2">
      <c r="A24" s="406"/>
      <c r="B24" s="1112"/>
      <c r="C24" s="1749" t="s">
        <v>349</v>
      </c>
      <c r="D24" s="1749"/>
      <c r="E24" s="1104">
        <v>84459</v>
      </c>
      <c r="F24" s="1104">
        <v>85116</v>
      </c>
      <c r="G24" s="1104">
        <v>86100</v>
      </c>
      <c r="H24" s="1104">
        <v>86755</v>
      </c>
      <c r="I24" s="1104">
        <v>83199</v>
      </c>
      <c r="J24" s="1104">
        <v>83997</v>
      </c>
      <c r="K24" s="1104">
        <v>84510</v>
      </c>
      <c r="L24" s="1104">
        <v>84963</v>
      </c>
      <c r="M24" s="1104">
        <v>84861</v>
      </c>
      <c r="N24" s="431"/>
      <c r="O24" s="406"/>
    </row>
    <row r="25" spans="1:15" ht="11.25" customHeight="1" x14ac:dyDescent="0.2">
      <c r="A25" s="406"/>
      <c r="B25" s="1112"/>
      <c r="C25" s="1752" t="s">
        <v>140</v>
      </c>
      <c r="D25" s="1752"/>
      <c r="E25" s="1104">
        <v>1717</v>
      </c>
      <c r="F25" s="1104">
        <v>960</v>
      </c>
      <c r="G25" s="1104">
        <v>837</v>
      </c>
      <c r="H25" s="1104">
        <v>1085</v>
      </c>
      <c r="I25" s="1104">
        <v>1372</v>
      </c>
      <c r="J25" s="1104">
        <v>3217</v>
      </c>
      <c r="K25" s="1104">
        <v>5816</v>
      </c>
      <c r="L25" s="1104">
        <v>5228</v>
      </c>
      <c r="M25" s="1104">
        <v>6502</v>
      </c>
      <c r="N25" s="417"/>
      <c r="O25" s="433"/>
    </row>
    <row r="26" spans="1:15" ht="11.25" customHeight="1" x14ac:dyDescent="0.2">
      <c r="A26" s="406"/>
      <c r="B26" s="1112"/>
      <c r="C26" s="1749" t="s">
        <v>141</v>
      </c>
      <c r="D26" s="1749"/>
      <c r="E26" s="1119">
        <v>13299</v>
      </c>
      <c r="F26" s="1119">
        <v>13310</v>
      </c>
      <c r="G26" s="1119">
        <v>13315</v>
      </c>
      <c r="H26" s="1119">
        <v>13293</v>
      </c>
      <c r="I26" s="1119">
        <v>13257</v>
      </c>
      <c r="J26" s="1119">
        <v>13261</v>
      </c>
      <c r="K26" s="1119">
        <v>13232</v>
      </c>
      <c r="L26" s="1119">
        <v>13197</v>
      </c>
      <c r="M26" s="1119">
        <v>13152</v>
      </c>
      <c r="N26" s="417"/>
      <c r="O26" s="406"/>
    </row>
    <row r="27" spans="1:15" ht="11.25" customHeight="1" x14ac:dyDescent="0.2">
      <c r="A27" s="406"/>
      <c r="B27" s="1112"/>
      <c r="C27" s="1749" t="s">
        <v>350</v>
      </c>
      <c r="D27" s="1749"/>
      <c r="E27" s="1104">
        <v>12550</v>
      </c>
      <c r="F27" s="1104">
        <v>12556</v>
      </c>
      <c r="G27" s="1104">
        <v>12550</v>
      </c>
      <c r="H27" s="1104">
        <v>12517</v>
      </c>
      <c r="I27" s="1104">
        <v>12464</v>
      </c>
      <c r="J27" s="1104">
        <v>12439</v>
      </c>
      <c r="K27" s="1104">
        <v>12350</v>
      </c>
      <c r="L27" s="1104">
        <v>12265</v>
      </c>
      <c r="M27" s="1104">
        <v>12183</v>
      </c>
      <c r="N27" s="417"/>
      <c r="O27" s="406"/>
    </row>
    <row r="28" spans="1:15" s="437" customFormat="1" ht="8.25" customHeight="1" x14ac:dyDescent="0.2">
      <c r="A28" s="434"/>
      <c r="B28" s="1120"/>
      <c r="C28" s="1748" t="s">
        <v>621</v>
      </c>
      <c r="D28" s="1748"/>
      <c r="E28" s="1748"/>
      <c r="F28" s="1748"/>
      <c r="G28" s="1748"/>
      <c r="H28" s="1748"/>
      <c r="I28" s="1748"/>
      <c r="J28" s="1748"/>
      <c r="K28" s="1748"/>
      <c r="L28" s="1748"/>
      <c r="M28" s="1748"/>
      <c r="N28" s="435"/>
      <c r="O28" s="436"/>
    </row>
    <row r="29" spans="1:15" ht="6" customHeight="1" thickBot="1" x14ac:dyDescent="0.25">
      <c r="A29" s="406"/>
      <c r="B29" s="416"/>
      <c r="C29" s="416"/>
      <c r="D29" s="416"/>
      <c r="E29" s="413"/>
      <c r="F29" s="413"/>
      <c r="G29" s="413"/>
      <c r="H29" s="413"/>
      <c r="I29" s="413"/>
      <c r="J29" s="413"/>
      <c r="K29" s="414"/>
      <c r="L29" s="413"/>
      <c r="M29" s="414"/>
      <c r="N29" s="417"/>
      <c r="O29" s="438"/>
    </row>
    <row r="30" spans="1:15" ht="13.5" customHeight="1" thickBot="1" x14ac:dyDescent="0.25">
      <c r="A30" s="406"/>
      <c r="B30" s="416"/>
      <c r="C30" s="1724" t="s">
        <v>1</v>
      </c>
      <c r="D30" s="1725"/>
      <c r="E30" s="1725"/>
      <c r="F30" s="1725"/>
      <c r="G30" s="1725"/>
      <c r="H30" s="1725"/>
      <c r="I30" s="1725"/>
      <c r="J30" s="1725"/>
      <c r="K30" s="1725"/>
      <c r="L30" s="1725"/>
      <c r="M30" s="1726"/>
      <c r="N30" s="417"/>
      <c r="O30" s="406"/>
    </row>
    <row r="31" spans="1:15" ht="9" customHeight="1" x14ac:dyDescent="0.2">
      <c r="A31" s="406"/>
      <c r="B31" s="416"/>
      <c r="C31" s="89" t="s">
        <v>78</v>
      </c>
      <c r="D31" s="414"/>
      <c r="E31" s="439"/>
      <c r="F31" s="439"/>
      <c r="G31" s="439"/>
      <c r="H31" s="439"/>
      <c r="I31" s="439"/>
      <c r="J31" s="439"/>
      <c r="K31" s="439"/>
      <c r="L31" s="439"/>
      <c r="M31" s="439"/>
      <c r="N31" s="417"/>
      <c r="O31" s="406"/>
    </row>
    <row r="32" spans="1:15" s="444" customFormat="1" ht="13.5" customHeight="1" x14ac:dyDescent="0.2">
      <c r="A32" s="440"/>
      <c r="B32" s="441"/>
      <c r="C32" s="1750" t="s">
        <v>329</v>
      </c>
      <c r="D32" s="1750"/>
      <c r="E32" s="442">
        <v>222141</v>
      </c>
      <c r="F32" s="442">
        <v>209971</v>
      </c>
      <c r="G32" s="442">
        <v>225502</v>
      </c>
      <c r="H32" s="442">
        <v>224489</v>
      </c>
      <c r="I32" s="442">
        <v>221234</v>
      </c>
      <c r="J32" s="442">
        <v>217255</v>
      </c>
      <c r="K32" s="442">
        <v>210285</v>
      </c>
      <c r="L32" s="442">
        <v>211431</v>
      </c>
      <c r="M32" s="442">
        <v>200786</v>
      </c>
      <c r="N32" s="443"/>
      <c r="O32" s="440"/>
    </row>
    <row r="33" spans="1:16" s="444" customFormat="1" ht="15" customHeight="1" x14ac:dyDescent="0.2">
      <c r="A33" s="440"/>
      <c r="B33" s="441"/>
      <c r="C33" s="706" t="s">
        <v>328</v>
      </c>
      <c r="D33" s="706"/>
      <c r="E33" s="86"/>
      <c r="F33" s="86"/>
      <c r="G33" s="86"/>
      <c r="H33" s="86"/>
      <c r="I33" s="86"/>
      <c r="J33" s="86"/>
      <c r="K33" s="86"/>
      <c r="L33" s="86"/>
      <c r="M33" s="86"/>
      <c r="N33" s="443"/>
      <c r="O33" s="440"/>
    </row>
    <row r="34" spans="1:16" s="420" customFormat="1" ht="12.75" customHeight="1" x14ac:dyDescent="0.2">
      <c r="A34" s="418"/>
      <c r="B34" s="1117"/>
      <c r="C34" s="1751" t="s">
        <v>142</v>
      </c>
      <c r="D34" s="1751"/>
      <c r="E34" s="1104">
        <v>176833</v>
      </c>
      <c r="F34" s="1104">
        <v>165739</v>
      </c>
      <c r="G34" s="1104">
        <v>177526</v>
      </c>
      <c r="H34" s="1104">
        <v>176231</v>
      </c>
      <c r="I34" s="1104">
        <v>175033</v>
      </c>
      <c r="J34" s="1104">
        <v>170905</v>
      </c>
      <c r="K34" s="1104">
        <v>165104</v>
      </c>
      <c r="L34" s="1104">
        <v>166532</v>
      </c>
      <c r="M34" s="1104">
        <v>159217</v>
      </c>
      <c r="N34" s="445"/>
      <c r="O34" s="418"/>
    </row>
    <row r="35" spans="1:16" s="420" customFormat="1" ht="23.25" customHeight="1" x14ac:dyDescent="0.2">
      <c r="A35" s="418"/>
      <c r="B35" s="1117"/>
      <c r="C35" s="1751" t="s">
        <v>143</v>
      </c>
      <c r="D35" s="1751"/>
      <c r="E35" s="1104">
        <v>8958</v>
      </c>
      <c r="F35" s="1104">
        <v>8267</v>
      </c>
      <c r="G35" s="1104">
        <v>10516</v>
      </c>
      <c r="H35" s="1104">
        <v>11446</v>
      </c>
      <c r="I35" s="1104">
        <v>11352</v>
      </c>
      <c r="J35" s="1104">
        <v>11593</v>
      </c>
      <c r="K35" s="1104">
        <v>11012</v>
      </c>
      <c r="L35" s="1104">
        <v>10555</v>
      </c>
      <c r="M35" s="1104">
        <v>8696</v>
      </c>
      <c r="N35" s="445"/>
      <c r="O35" s="418"/>
    </row>
    <row r="36" spans="1:16" s="420" customFormat="1" ht="21.75" customHeight="1" x14ac:dyDescent="0.2">
      <c r="A36" s="418"/>
      <c r="B36" s="1117"/>
      <c r="C36" s="1751" t="s">
        <v>145</v>
      </c>
      <c r="D36" s="1751"/>
      <c r="E36" s="1104">
        <v>35619</v>
      </c>
      <c r="F36" s="1104">
        <v>34604</v>
      </c>
      <c r="G36" s="1104">
        <v>35927</v>
      </c>
      <c r="H36" s="1104">
        <v>34817</v>
      </c>
      <c r="I36" s="1104">
        <v>32794</v>
      </c>
      <c r="J36" s="1104">
        <v>32609</v>
      </c>
      <c r="K36" s="1104">
        <v>32117</v>
      </c>
      <c r="L36" s="1104">
        <v>32496</v>
      </c>
      <c r="M36" s="1104">
        <v>30963</v>
      </c>
      <c r="N36" s="445"/>
      <c r="O36" s="418"/>
    </row>
    <row r="37" spans="1:16" s="420" customFormat="1" ht="20.25" customHeight="1" x14ac:dyDescent="0.2">
      <c r="A37" s="418"/>
      <c r="B37" s="1117"/>
      <c r="C37" s="1751" t="s">
        <v>146</v>
      </c>
      <c r="D37" s="1751"/>
      <c r="E37" s="1104">
        <v>38</v>
      </c>
      <c r="F37" s="1104">
        <v>39</v>
      </c>
      <c r="G37" s="1104">
        <v>44</v>
      </c>
      <c r="H37" s="1104">
        <v>45</v>
      </c>
      <c r="I37" s="1104">
        <v>40</v>
      </c>
      <c r="J37" s="1104">
        <v>38</v>
      </c>
      <c r="K37" s="1104">
        <v>40</v>
      </c>
      <c r="L37" s="1104">
        <v>38</v>
      </c>
      <c r="M37" s="1104">
        <v>40</v>
      </c>
      <c r="N37" s="445"/>
      <c r="O37" s="418"/>
    </row>
    <row r="38" spans="1:16" s="420" customFormat="1" ht="20.25" customHeight="1" x14ac:dyDescent="0.2">
      <c r="A38" s="418"/>
      <c r="B38" s="1117"/>
      <c r="C38" s="1751" t="s">
        <v>517</v>
      </c>
      <c r="D38" s="1751"/>
      <c r="E38" s="1104">
        <v>1600</v>
      </c>
      <c r="F38" s="1104">
        <v>2185</v>
      </c>
      <c r="G38" s="1104">
        <v>3065</v>
      </c>
      <c r="H38" s="1104">
        <v>3214</v>
      </c>
      <c r="I38" s="1104">
        <v>2847</v>
      </c>
      <c r="J38" s="1104">
        <v>3037</v>
      </c>
      <c r="K38" s="1104">
        <v>2983</v>
      </c>
      <c r="L38" s="1104">
        <v>3265</v>
      </c>
      <c r="M38" s="1104">
        <v>3151</v>
      </c>
      <c r="N38" s="445"/>
      <c r="O38" s="418"/>
    </row>
    <row r="39" spans="1:16" s="420" customFormat="1" ht="6" customHeight="1" x14ac:dyDescent="0.2">
      <c r="A39" s="418"/>
      <c r="B39" s="1117"/>
      <c r="C39" s="1206"/>
      <c r="D39" s="1207"/>
      <c r="E39" s="1208"/>
      <c r="F39" s="1208"/>
      <c r="G39" s="1208"/>
      <c r="H39" s="1208"/>
      <c r="I39" s="1208"/>
      <c r="J39" s="1208"/>
      <c r="K39" s="1208"/>
      <c r="L39" s="1208"/>
      <c r="M39" s="1208"/>
      <c r="N39" s="445"/>
      <c r="O39" s="418"/>
    </row>
    <row r="40" spans="1:16" ht="12.75" customHeight="1" x14ac:dyDescent="0.2">
      <c r="A40" s="406"/>
      <c r="B40" s="416"/>
      <c r="C40" s="1750" t="s">
        <v>342</v>
      </c>
      <c r="D40" s="1750"/>
      <c r="E40" s="442"/>
      <c r="F40" s="442"/>
      <c r="G40" s="442"/>
      <c r="H40" s="442"/>
      <c r="I40" s="442"/>
      <c r="J40" s="442"/>
      <c r="K40" s="442"/>
      <c r="L40" s="442"/>
      <c r="M40" s="442"/>
      <c r="N40" s="417"/>
      <c r="O40" s="406"/>
    </row>
    <row r="41" spans="1:16" ht="10.5" customHeight="1" x14ac:dyDescent="0.2">
      <c r="A41" s="406"/>
      <c r="B41" s="416"/>
      <c r="C41" s="1107" t="s">
        <v>62</v>
      </c>
      <c r="D41" s="1102"/>
      <c r="E41" s="1103">
        <v>13697</v>
      </c>
      <c r="F41" s="1103">
        <v>12774</v>
      </c>
      <c r="G41" s="1103">
        <v>12919</v>
      </c>
      <c r="H41" s="1103">
        <v>12592</v>
      </c>
      <c r="I41" s="1103">
        <v>12193</v>
      </c>
      <c r="J41" s="1103">
        <v>12146</v>
      </c>
      <c r="K41" s="1103">
        <v>11957</v>
      </c>
      <c r="L41" s="1103">
        <v>12257</v>
      </c>
      <c r="M41" s="1103">
        <v>12002</v>
      </c>
      <c r="N41" s="417"/>
      <c r="O41" s="406">
        <v>24716</v>
      </c>
      <c r="P41" s="463"/>
    </row>
    <row r="42" spans="1:16" ht="10.5" customHeight="1" x14ac:dyDescent="0.2">
      <c r="A42" s="406"/>
      <c r="B42" s="416"/>
      <c r="C42" s="1107" t="s">
        <v>55</v>
      </c>
      <c r="D42" s="1102"/>
      <c r="E42" s="1103">
        <v>3108</v>
      </c>
      <c r="F42" s="1103">
        <v>3032</v>
      </c>
      <c r="G42" s="1103">
        <v>3368</v>
      </c>
      <c r="H42" s="1103">
        <v>3349</v>
      </c>
      <c r="I42" s="1103">
        <v>3367</v>
      </c>
      <c r="J42" s="1103">
        <v>3281</v>
      </c>
      <c r="K42" s="1103">
        <v>3207</v>
      </c>
      <c r="L42" s="1103">
        <v>3198</v>
      </c>
      <c r="M42" s="1103">
        <v>2728</v>
      </c>
      <c r="N42" s="417"/>
      <c r="O42" s="406">
        <v>5505</v>
      </c>
    </row>
    <row r="43" spans="1:16" ht="10.5" customHeight="1" x14ac:dyDescent="0.2">
      <c r="A43" s="406"/>
      <c r="B43" s="416"/>
      <c r="C43" s="1107" t="s">
        <v>64</v>
      </c>
      <c r="D43" s="1102"/>
      <c r="E43" s="1103">
        <v>18100</v>
      </c>
      <c r="F43" s="1103">
        <v>16662</v>
      </c>
      <c r="G43" s="1103">
        <v>16865</v>
      </c>
      <c r="H43" s="1103">
        <v>16371</v>
      </c>
      <c r="I43" s="1103">
        <v>16026</v>
      </c>
      <c r="J43" s="1103">
        <v>15723</v>
      </c>
      <c r="K43" s="1103">
        <v>15417</v>
      </c>
      <c r="L43" s="1103">
        <v>15884</v>
      </c>
      <c r="M43" s="1103">
        <v>15281</v>
      </c>
      <c r="N43" s="417"/>
      <c r="O43" s="406">
        <v>35834</v>
      </c>
    </row>
    <row r="44" spans="1:16" ht="10.5" customHeight="1" x14ac:dyDescent="0.2">
      <c r="A44" s="406"/>
      <c r="B44" s="416"/>
      <c r="C44" s="1107" t="s">
        <v>66</v>
      </c>
      <c r="D44" s="1102"/>
      <c r="E44" s="1103">
        <v>2152</v>
      </c>
      <c r="F44" s="1103">
        <v>1903</v>
      </c>
      <c r="G44" s="1103">
        <v>2045</v>
      </c>
      <c r="H44" s="1103">
        <v>1960</v>
      </c>
      <c r="I44" s="1103">
        <v>1914</v>
      </c>
      <c r="J44" s="1103">
        <v>1930</v>
      </c>
      <c r="K44" s="1103">
        <v>1874</v>
      </c>
      <c r="L44" s="1103">
        <v>1872</v>
      </c>
      <c r="M44" s="1103">
        <v>1827</v>
      </c>
      <c r="N44" s="417"/>
      <c r="O44" s="406">
        <v>3304</v>
      </c>
    </row>
    <row r="45" spans="1:16" ht="10.5" customHeight="1" x14ac:dyDescent="0.2">
      <c r="A45" s="406"/>
      <c r="B45" s="416"/>
      <c r="C45" s="1107" t="s">
        <v>75</v>
      </c>
      <c r="D45" s="1102"/>
      <c r="E45" s="1103">
        <v>3417</v>
      </c>
      <c r="F45" s="1103">
        <v>3230</v>
      </c>
      <c r="G45" s="1103">
        <v>3414</v>
      </c>
      <c r="H45" s="1103">
        <v>3310</v>
      </c>
      <c r="I45" s="1103">
        <v>3326</v>
      </c>
      <c r="J45" s="1103">
        <v>3266</v>
      </c>
      <c r="K45" s="1103">
        <v>3189</v>
      </c>
      <c r="L45" s="1103">
        <v>3169</v>
      </c>
      <c r="M45" s="1103">
        <v>3062</v>
      </c>
      <c r="N45" s="417"/>
      <c r="O45" s="406">
        <v>6334</v>
      </c>
    </row>
    <row r="46" spans="1:16" ht="10.5" customHeight="1" x14ac:dyDescent="0.2">
      <c r="A46" s="406"/>
      <c r="B46" s="416"/>
      <c r="C46" s="1107" t="s">
        <v>61</v>
      </c>
      <c r="D46" s="1102"/>
      <c r="E46" s="1103">
        <v>7545</v>
      </c>
      <c r="F46" s="1103">
        <v>7330</v>
      </c>
      <c r="G46" s="1103">
        <v>7682</v>
      </c>
      <c r="H46" s="1103">
        <v>7524</v>
      </c>
      <c r="I46" s="1103">
        <v>7664</v>
      </c>
      <c r="J46" s="1103">
        <v>7497</v>
      </c>
      <c r="K46" s="1103">
        <v>7240</v>
      </c>
      <c r="L46" s="1103">
        <v>7395</v>
      </c>
      <c r="M46" s="1103">
        <v>7025</v>
      </c>
      <c r="N46" s="417"/>
      <c r="O46" s="406">
        <v>14052</v>
      </c>
    </row>
    <row r="47" spans="1:16" ht="10.5" customHeight="1" x14ac:dyDescent="0.2">
      <c r="A47" s="406"/>
      <c r="B47" s="416"/>
      <c r="C47" s="1107" t="s">
        <v>56</v>
      </c>
      <c r="D47" s="1102"/>
      <c r="E47" s="1103">
        <v>3335</v>
      </c>
      <c r="F47" s="1103">
        <v>3163</v>
      </c>
      <c r="G47" s="1103">
        <v>3507</v>
      </c>
      <c r="H47" s="1103">
        <v>3247</v>
      </c>
      <c r="I47" s="1103">
        <v>3114</v>
      </c>
      <c r="J47" s="1103">
        <v>2988</v>
      </c>
      <c r="K47" s="1103">
        <v>2932</v>
      </c>
      <c r="L47" s="1103">
        <v>3116</v>
      </c>
      <c r="M47" s="1103">
        <v>2875</v>
      </c>
      <c r="N47" s="417"/>
      <c r="O47" s="406">
        <v>5973</v>
      </c>
    </row>
    <row r="48" spans="1:16" ht="10.5" customHeight="1" x14ac:dyDescent="0.2">
      <c r="A48" s="406"/>
      <c r="B48" s="416"/>
      <c r="C48" s="1107" t="s">
        <v>74</v>
      </c>
      <c r="D48" s="1102"/>
      <c r="E48" s="1103">
        <v>7166</v>
      </c>
      <c r="F48" s="1103">
        <v>7665</v>
      </c>
      <c r="G48" s="1103">
        <v>13451</v>
      </c>
      <c r="H48" s="1103">
        <v>16605</v>
      </c>
      <c r="I48" s="1103">
        <v>16845</v>
      </c>
      <c r="J48" s="1103">
        <v>16771</v>
      </c>
      <c r="K48" s="1103">
        <v>14590</v>
      </c>
      <c r="L48" s="1103">
        <v>11171</v>
      </c>
      <c r="M48" s="1103">
        <v>8169</v>
      </c>
      <c r="N48" s="417"/>
      <c r="O48" s="406">
        <v>26102</v>
      </c>
    </row>
    <row r="49" spans="1:15" ht="10.5" customHeight="1" x14ac:dyDescent="0.2">
      <c r="A49" s="406"/>
      <c r="B49" s="416"/>
      <c r="C49" s="1107" t="s">
        <v>76</v>
      </c>
      <c r="D49" s="1102"/>
      <c r="E49" s="1103">
        <v>2466</v>
      </c>
      <c r="F49" s="1103">
        <v>2283</v>
      </c>
      <c r="G49" s="1103">
        <v>2370</v>
      </c>
      <c r="H49" s="1103">
        <v>2323</v>
      </c>
      <c r="I49" s="1103">
        <v>2250</v>
      </c>
      <c r="J49" s="1103">
        <v>2269</v>
      </c>
      <c r="K49" s="1103">
        <v>2204</v>
      </c>
      <c r="L49" s="1103">
        <v>2154</v>
      </c>
      <c r="M49" s="1103">
        <v>2075</v>
      </c>
      <c r="N49" s="417"/>
      <c r="O49" s="406">
        <v>4393</v>
      </c>
    </row>
    <row r="50" spans="1:15" ht="10.5" customHeight="1" x14ac:dyDescent="0.2">
      <c r="A50" s="406"/>
      <c r="B50" s="416"/>
      <c r="C50" s="1107" t="s">
        <v>60</v>
      </c>
      <c r="D50" s="1102"/>
      <c r="E50" s="1103">
        <v>7840</v>
      </c>
      <c r="F50" s="1103">
        <v>6920</v>
      </c>
      <c r="G50" s="1103">
        <v>7412</v>
      </c>
      <c r="H50" s="1103">
        <v>7321</v>
      </c>
      <c r="I50" s="1103">
        <v>7598</v>
      </c>
      <c r="J50" s="1103">
        <v>7042</v>
      </c>
      <c r="K50" s="1103">
        <v>6796</v>
      </c>
      <c r="L50" s="1103">
        <v>7059</v>
      </c>
      <c r="M50" s="1103">
        <v>6680</v>
      </c>
      <c r="N50" s="417"/>
      <c r="O50" s="406">
        <v>16923</v>
      </c>
    </row>
    <row r="51" spans="1:15" ht="10.5" customHeight="1" x14ac:dyDescent="0.2">
      <c r="A51" s="406"/>
      <c r="B51" s="416"/>
      <c r="C51" s="1107" t="s">
        <v>59</v>
      </c>
      <c r="D51" s="1102"/>
      <c r="E51" s="1103">
        <v>45144</v>
      </c>
      <c r="F51" s="1103">
        <v>44027</v>
      </c>
      <c r="G51" s="1103">
        <v>46240</v>
      </c>
      <c r="H51" s="1103">
        <v>45101</v>
      </c>
      <c r="I51" s="1103">
        <v>43947</v>
      </c>
      <c r="J51" s="1103">
        <v>43427</v>
      </c>
      <c r="K51" s="1103">
        <v>42474</v>
      </c>
      <c r="L51" s="1103">
        <v>43484</v>
      </c>
      <c r="M51" s="1103">
        <v>42179</v>
      </c>
      <c r="N51" s="417"/>
      <c r="O51" s="406">
        <v>81201</v>
      </c>
    </row>
    <row r="52" spans="1:15" ht="10.5" customHeight="1" x14ac:dyDescent="0.2">
      <c r="A52" s="406"/>
      <c r="B52" s="416"/>
      <c r="C52" s="1107" t="s">
        <v>57</v>
      </c>
      <c r="D52" s="1102"/>
      <c r="E52" s="1103">
        <v>2497</v>
      </c>
      <c r="F52" s="1103">
        <v>2356</v>
      </c>
      <c r="G52" s="1103">
        <v>2532</v>
      </c>
      <c r="H52" s="1103">
        <v>2407</v>
      </c>
      <c r="I52" s="1103">
        <v>2465</v>
      </c>
      <c r="J52" s="1103">
        <v>2397</v>
      </c>
      <c r="K52" s="1103">
        <v>2327</v>
      </c>
      <c r="L52" s="1103">
        <v>2402</v>
      </c>
      <c r="M52" s="1103">
        <v>2266</v>
      </c>
      <c r="N52" s="417"/>
      <c r="O52" s="406">
        <v>4403</v>
      </c>
    </row>
    <row r="53" spans="1:15" ht="10.5" customHeight="1" x14ac:dyDescent="0.2">
      <c r="A53" s="406"/>
      <c r="B53" s="416"/>
      <c r="C53" s="1107" t="s">
        <v>63</v>
      </c>
      <c r="D53" s="1102"/>
      <c r="E53" s="1103">
        <v>49200</v>
      </c>
      <c r="F53" s="1103">
        <v>45267</v>
      </c>
      <c r="G53" s="1103">
        <v>46901</v>
      </c>
      <c r="H53" s="1103">
        <v>46241</v>
      </c>
      <c r="I53" s="1103">
        <v>45195</v>
      </c>
      <c r="J53" s="1103">
        <v>43777</v>
      </c>
      <c r="K53" s="1103">
        <v>42574</v>
      </c>
      <c r="L53" s="1103">
        <v>44056</v>
      </c>
      <c r="M53" s="1103">
        <v>42649</v>
      </c>
      <c r="N53" s="417"/>
      <c r="O53" s="406">
        <v>88638</v>
      </c>
    </row>
    <row r="54" spans="1:15" ht="10.5" customHeight="1" x14ac:dyDescent="0.2">
      <c r="A54" s="406"/>
      <c r="B54" s="416"/>
      <c r="C54" s="1107" t="s">
        <v>79</v>
      </c>
      <c r="D54" s="1102"/>
      <c r="E54" s="1103">
        <v>8630</v>
      </c>
      <c r="F54" s="1103">
        <v>8083</v>
      </c>
      <c r="G54" s="1103">
        <v>8987</v>
      </c>
      <c r="H54" s="1103">
        <v>8961</v>
      </c>
      <c r="I54" s="1103">
        <v>9012</v>
      </c>
      <c r="J54" s="1103">
        <v>8677</v>
      </c>
      <c r="K54" s="1103">
        <v>8496</v>
      </c>
      <c r="L54" s="1103">
        <v>8666</v>
      </c>
      <c r="M54" s="1103">
        <v>7816</v>
      </c>
      <c r="N54" s="417"/>
      <c r="O54" s="406">
        <v>18640</v>
      </c>
    </row>
    <row r="55" spans="1:15" ht="10.5" customHeight="1" x14ac:dyDescent="0.2">
      <c r="A55" s="406"/>
      <c r="B55" s="416"/>
      <c r="C55" s="1107" t="s">
        <v>58</v>
      </c>
      <c r="D55" s="1102"/>
      <c r="E55" s="1103">
        <v>19576</v>
      </c>
      <c r="F55" s="1103">
        <v>18650</v>
      </c>
      <c r="G55" s="1103">
        <v>19529</v>
      </c>
      <c r="H55" s="1103">
        <v>18940</v>
      </c>
      <c r="I55" s="1103">
        <v>18618</v>
      </c>
      <c r="J55" s="1103">
        <v>18758</v>
      </c>
      <c r="K55" s="1103">
        <v>18454</v>
      </c>
      <c r="L55" s="1103">
        <v>18997</v>
      </c>
      <c r="M55" s="1103">
        <v>18219</v>
      </c>
      <c r="N55" s="417"/>
      <c r="O55" s="406">
        <v>35533</v>
      </c>
    </row>
    <row r="56" spans="1:15" ht="10.5" customHeight="1" x14ac:dyDescent="0.2">
      <c r="A56" s="406"/>
      <c r="B56" s="416"/>
      <c r="C56" s="1107" t="s">
        <v>65</v>
      </c>
      <c r="D56" s="1102"/>
      <c r="E56" s="1103">
        <v>3731</v>
      </c>
      <c r="F56" s="1103">
        <v>3463</v>
      </c>
      <c r="G56" s="1103">
        <v>3675</v>
      </c>
      <c r="H56" s="1103">
        <v>3587</v>
      </c>
      <c r="I56" s="1103">
        <v>3585</v>
      </c>
      <c r="J56" s="1103">
        <v>3476</v>
      </c>
      <c r="K56" s="1103">
        <v>3350</v>
      </c>
      <c r="L56" s="1103">
        <v>3396</v>
      </c>
      <c r="M56" s="1103">
        <v>3168</v>
      </c>
      <c r="N56" s="417"/>
      <c r="O56" s="406">
        <v>6979</v>
      </c>
    </row>
    <row r="57" spans="1:15" ht="10.5" customHeight="1" x14ac:dyDescent="0.2">
      <c r="A57" s="406"/>
      <c r="B57" s="416"/>
      <c r="C57" s="1107" t="s">
        <v>67</v>
      </c>
      <c r="D57" s="1102"/>
      <c r="E57" s="1103">
        <v>3596</v>
      </c>
      <c r="F57" s="1103">
        <v>3245</v>
      </c>
      <c r="G57" s="1103">
        <v>3418</v>
      </c>
      <c r="H57" s="1103">
        <v>3334</v>
      </c>
      <c r="I57" s="1103">
        <v>3255</v>
      </c>
      <c r="J57" s="1103">
        <v>3288</v>
      </c>
      <c r="K57" s="1103">
        <v>3257</v>
      </c>
      <c r="L57" s="1103">
        <v>3242</v>
      </c>
      <c r="M57" s="1103">
        <v>3076</v>
      </c>
      <c r="N57" s="417"/>
      <c r="O57" s="406">
        <v>5622</v>
      </c>
    </row>
    <row r="58" spans="1:15" ht="10.5" customHeight="1" x14ac:dyDescent="0.2">
      <c r="A58" s="406"/>
      <c r="B58" s="416"/>
      <c r="C58" s="1107" t="s">
        <v>77</v>
      </c>
      <c r="D58" s="1102"/>
      <c r="E58" s="1103">
        <v>7125</v>
      </c>
      <c r="F58" s="1103">
        <v>6428</v>
      </c>
      <c r="G58" s="1103">
        <v>7001</v>
      </c>
      <c r="H58" s="1103">
        <v>7066</v>
      </c>
      <c r="I58" s="1103">
        <v>6993</v>
      </c>
      <c r="J58" s="1103">
        <v>6748</v>
      </c>
      <c r="K58" s="1103">
        <v>6488</v>
      </c>
      <c r="L58" s="1103">
        <v>6419</v>
      </c>
      <c r="M58" s="1103">
        <v>6188</v>
      </c>
      <c r="N58" s="417"/>
      <c r="O58" s="406">
        <v>12225</v>
      </c>
    </row>
    <row r="59" spans="1:15" ht="10.5" customHeight="1" x14ac:dyDescent="0.2">
      <c r="A59" s="406"/>
      <c r="B59" s="416"/>
      <c r="C59" s="1107" t="s">
        <v>130</v>
      </c>
      <c r="D59" s="1102"/>
      <c r="E59" s="1103">
        <v>6784</v>
      </c>
      <c r="F59" s="1103">
        <v>6623</v>
      </c>
      <c r="G59" s="1103">
        <v>6923</v>
      </c>
      <c r="H59" s="1103">
        <v>6978</v>
      </c>
      <c r="I59" s="1103">
        <v>6811</v>
      </c>
      <c r="J59" s="1103">
        <v>6776</v>
      </c>
      <c r="K59" s="1103">
        <v>6601</v>
      </c>
      <c r="L59" s="1103">
        <v>6663</v>
      </c>
      <c r="M59" s="1103">
        <v>7327</v>
      </c>
      <c r="N59" s="417"/>
      <c r="O59" s="406">
        <v>8291</v>
      </c>
    </row>
    <row r="60" spans="1:15" ht="10.5" customHeight="1" x14ac:dyDescent="0.2">
      <c r="A60" s="406"/>
      <c r="B60" s="416"/>
      <c r="C60" s="1107" t="s">
        <v>131</v>
      </c>
      <c r="D60" s="1102"/>
      <c r="E60" s="1103">
        <v>7034</v>
      </c>
      <c r="F60" s="1103">
        <v>6869</v>
      </c>
      <c r="G60" s="1103">
        <v>7280</v>
      </c>
      <c r="H60" s="1103">
        <v>7279</v>
      </c>
      <c r="I60" s="1103">
        <v>7056</v>
      </c>
      <c r="J60" s="1103">
        <v>7018</v>
      </c>
      <c r="K60" s="1103">
        <v>6863</v>
      </c>
      <c r="L60" s="1103">
        <v>6677</v>
      </c>
      <c r="M60" s="1103">
        <v>6188</v>
      </c>
      <c r="N60" s="417"/>
      <c r="O60" s="406">
        <v>12043</v>
      </c>
    </row>
    <row r="61" spans="1:15" s="444" customFormat="1" ht="14.25" customHeight="1" x14ac:dyDescent="0.2">
      <c r="A61" s="440"/>
      <c r="B61" s="441"/>
      <c r="C61" s="706" t="s">
        <v>147</v>
      </c>
      <c r="D61" s="706"/>
      <c r="E61" s="442"/>
      <c r="F61" s="442"/>
      <c r="G61" s="442"/>
      <c r="H61" s="442"/>
      <c r="I61" s="442"/>
      <c r="J61" s="442"/>
      <c r="K61" s="442"/>
      <c r="L61" s="442"/>
      <c r="M61" s="442"/>
      <c r="N61" s="443"/>
      <c r="O61" s="440"/>
    </row>
    <row r="62" spans="1:15" s="420" customFormat="1" ht="13.5" customHeight="1" x14ac:dyDescent="0.2">
      <c r="A62" s="418"/>
      <c r="B62" s="1117"/>
      <c r="C62" s="1751" t="s">
        <v>148</v>
      </c>
      <c r="D62" s="1751"/>
      <c r="E62" s="1105">
        <v>459.26</v>
      </c>
      <c r="F62" s="1105">
        <v>454.99063576868502</v>
      </c>
      <c r="G62" s="1105">
        <v>450.45730771641399</v>
      </c>
      <c r="H62" s="1105">
        <v>449.01</v>
      </c>
      <c r="I62" s="1105">
        <v>450.37</v>
      </c>
      <c r="J62" s="1105">
        <v>461.06</v>
      </c>
      <c r="K62" s="1105">
        <v>459.48</v>
      </c>
      <c r="L62" s="1105">
        <v>449.19</v>
      </c>
      <c r="M62" s="1105">
        <v>451.31</v>
      </c>
      <c r="N62" s="445"/>
      <c r="O62" s="418">
        <v>491.25</v>
      </c>
    </row>
    <row r="63" spans="1:15" ht="8.25" customHeight="1" x14ac:dyDescent="0.2">
      <c r="A63" s="406"/>
      <c r="B63" s="1112"/>
      <c r="C63" s="1748" t="s">
        <v>622</v>
      </c>
      <c r="D63" s="1748"/>
      <c r="E63" s="1748"/>
      <c r="F63" s="1748"/>
      <c r="G63" s="1748"/>
      <c r="H63" s="1748"/>
      <c r="I63" s="1748"/>
      <c r="J63" s="1748"/>
      <c r="K63" s="1748"/>
      <c r="L63" s="1748"/>
      <c r="M63" s="1748"/>
      <c r="N63" s="417"/>
      <c r="O63" s="406"/>
    </row>
    <row r="64" spans="1:15" ht="6" customHeight="1" thickBot="1" x14ac:dyDescent="0.25">
      <c r="A64" s="406"/>
      <c r="B64" s="416"/>
      <c r="C64" s="361"/>
      <c r="D64" s="361"/>
      <c r="E64" s="361"/>
      <c r="F64" s="361"/>
      <c r="G64" s="361"/>
      <c r="H64" s="361"/>
      <c r="I64" s="361"/>
      <c r="J64" s="361"/>
      <c r="K64" s="361"/>
      <c r="L64" s="361"/>
      <c r="M64" s="361"/>
      <c r="N64" s="417"/>
      <c r="O64" s="406"/>
    </row>
    <row r="65" spans="1:15" ht="13.5" customHeight="1" thickBot="1" x14ac:dyDescent="0.25">
      <c r="A65" s="406"/>
      <c r="B65" s="416"/>
      <c r="C65" s="1740" t="s">
        <v>22</v>
      </c>
      <c r="D65" s="1741"/>
      <c r="E65" s="1741"/>
      <c r="F65" s="1741"/>
      <c r="G65" s="1741"/>
      <c r="H65" s="1741"/>
      <c r="I65" s="1741"/>
      <c r="J65" s="1741"/>
      <c r="K65" s="1741"/>
      <c r="L65" s="1741"/>
      <c r="M65" s="1742"/>
      <c r="N65" s="417"/>
      <c r="O65" s="406"/>
    </row>
    <row r="66" spans="1:15" ht="9" customHeight="1" x14ac:dyDescent="0.2">
      <c r="A66" s="406"/>
      <c r="B66" s="416"/>
      <c r="C66" s="1122" t="s">
        <v>78</v>
      </c>
      <c r="D66" s="432"/>
      <c r="E66" s="447"/>
      <c r="F66" s="447"/>
      <c r="G66" s="447"/>
      <c r="H66" s="447"/>
      <c r="I66" s="447"/>
      <c r="J66" s="447"/>
      <c r="K66" s="447"/>
      <c r="L66" s="447"/>
      <c r="M66" s="447"/>
      <c r="N66" s="417"/>
      <c r="O66" s="406"/>
    </row>
    <row r="67" spans="1:15" ht="12.75" customHeight="1" x14ac:dyDescent="0.2">
      <c r="A67" s="406"/>
      <c r="B67" s="416"/>
      <c r="C67" s="1743" t="s">
        <v>144</v>
      </c>
      <c r="D67" s="1743"/>
      <c r="E67" s="442">
        <f t="shared" ref="E67:L67" si="0">+E68+E69</f>
        <v>114795</v>
      </c>
      <c r="F67" s="442">
        <f t="shared" si="0"/>
        <v>110574</v>
      </c>
      <c r="G67" s="442">
        <f t="shared" si="0"/>
        <v>151152</v>
      </c>
      <c r="H67" s="442">
        <f t="shared" si="0"/>
        <v>76905</v>
      </c>
      <c r="I67" s="442">
        <f t="shared" si="0"/>
        <v>131549</v>
      </c>
      <c r="J67" s="442">
        <f t="shared" si="0"/>
        <v>128920</v>
      </c>
      <c r="K67" s="442">
        <f t="shared" si="0"/>
        <v>119274</v>
      </c>
      <c r="L67" s="442">
        <f t="shared" si="0"/>
        <v>156109</v>
      </c>
      <c r="M67" s="442">
        <f t="shared" ref="M67" si="1">+M68+M69</f>
        <v>118584</v>
      </c>
      <c r="N67" s="417"/>
      <c r="O67" s="406"/>
    </row>
    <row r="68" spans="1:15" ht="11.25" customHeight="1" x14ac:dyDescent="0.2">
      <c r="A68" s="406"/>
      <c r="B68" s="416"/>
      <c r="C68" s="1107" t="s">
        <v>72</v>
      </c>
      <c r="D68" s="1106"/>
      <c r="E68" s="1103">
        <v>46375</v>
      </c>
      <c r="F68" s="1103">
        <v>43850</v>
      </c>
      <c r="G68" s="1103">
        <v>59214</v>
      </c>
      <c r="H68" s="1103">
        <v>30256</v>
      </c>
      <c r="I68" s="1103">
        <v>52279</v>
      </c>
      <c r="J68" s="1103">
        <v>50228</v>
      </c>
      <c r="K68" s="1103">
        <v>46824</v>
      </c>
      <c r="L68" s="1103">
        <v>61613</v>
      </c>
      <c r="M68" s="1103">
        <v>46927</v>
      </c>
      <c r="N68" s="417"/>
      <c r="O68" s="406"/>
    </row>
    <row r="69" spans="1:15" ht="11.25" customHeight="1" x14ac:dyDescent="0.2">
      <c r="A69" s="406"/>
      <c r="B69" s="416"/>
      <c r="C69" s="1107" t="s">
        <v>71</v>
      </c>
      <c r="D69" s="1106"/>
      <c r="E69" s="1103">
        <v>68420</v>
      </c>
      <c r="F69" s="1103">
        <v>66724</v>
      </c>
      <c r="G69" s="1103">
        <v>91938</v>
      </c>
      <c r="H69" s="1103">
        <v>46649</v>
      </c>
      <c r="I69" s="1103">
        <v>79270</v>
      </c>
      <c r="J69" s="1103">
        <v>78692</v>
      </c>
      <c r="K69" s="1103">
        <v>72450</v>
      </c>
      <c r="L69" s="1103">
        <v>94496</v>
      </c>
      <c r="M69" s="1103">
        <v>71657</v>
      </c>
      <c r="N69" s="417"/>
      <c r="O69" s="406">
        <v>58328</v>
      </c>
    </row>
    <row r="70" spans="1:15" s="444" customFormat="1" ht="8.25" customHeight="1" x14ac:dyDescent="0.2">
      <c r="A70" s="440"/>
      <c r="B70" s="441"/>
      <c r="C70" s="1747" t="s">
        <v>623</v>
      </c>
      <c r="D70" s="1747"/>
      <c r="E70" s="1747"/>
      <c r="F70" s="1747"/>
      <c r="G70" s="1747"/>
      <c r="H70" s="1747"/>
      <c r="I70" s="1747"/>
      <c r="J70" s="1747"/>
      <c r="K70" s="1747"/>
      <c r="L70" s="1747"/>
      <c r="M70" s="1747"/>
      <c r="N70" s="417"/>
      <c r="O70" s="440"/>
    </row>
    <row r="71" spans="1:15" ht="8.25" customHeight="1" x14ac:dyDescent="0.2">
      <c r="A71" s="406"/>
      <c r="B71" s="416"/>
      <c r="C71" s="1744" t="s">
        <v>242</v>
      </c>
      <c r="D71" s="1744"/>
      <c r="E71" s="1744"/>
      <c r="F71" s="1744"/>
      <c r="G71" s="1744"/>
      <c r="H71" s="1744"/>
      <c r="I71" s="1744"/>
      <c r="J71" s="1744"/>
      <c r="K71" s="1744"/>
      <c r="L71" s="1744"/>
      <c r="M71" s="1744"/>
      <c r="N71" s="1108"/>
      <c r="O71" s="406"/>
    </row>
    <row r="72" spans="1:15" ht="8.25" customHeight="1" x14ac:dyDescent="0.2">
      <c r="A72" s="406"/>
      <c r="B72" s="416"/>
      <c r="C72" s="1109" t="s">
        <v>243</v>
      </c>
      <c r="D72" s="1109"/>
      <c r="E72" s="1109"/>
      <c r="F72" s="1109"/>
      <c r="G72" s="1109"/>
      <c r="H72" s="1109"/>
      <c r="I72" s="1109"/>
      <c r="J72" s="1110"/>
      <c r="K72" s="1744"/>
      <c r="L72" s="1744"/>
      <c r="M72" s="1744"/>
      <c r="N72" s="1746"/>
      <c r="O72" s="406"/>
    </row>
    <row r="73" spans="1:15" ht="13.5" customHeight="1" x14ac:dyDescent="0.2">
      <c r="A73" s="406"/>
      <c r="B73" s="416"/>
      <c r="C73" s="1111" t="s">
        <v>434</v>
      </c>
      <c r="D73" s="90"/>
      <c r="E73" s="90"/>
      <c r="F73" s="90"/>
      <c r="G73" s="790" t="s">
        <v>134</v>
      </c>
      <c r="H73" s="90"/>
      <c r="I73" s="90"/>
      <c r="J73" s="90"/>
      <c r="K73" s="90"/>
      <c r="L73" s="90"/>
      <c r="M73" s="90"/>
      <c r="N73" s="417"/>
      <c r="O73" s="406"/>
    </row>
    <row r="74" spans="1:15" ht="13.5" customHeight="1" x14ac:dyDescent="0.2">
      <c r="A74" s="406"/>
      <c r="B74" s="416"/>
      <c r="C74" s="406"/>
      <c r="D74" s="406"/>
      <c r="E74" s="413"/>
      <c r="F74" s="413"/>
      <c r="G74" s="413"/>
      <c r="H74" s="413"/>
      <c r="I74" s="413"/>
      <c r="J74" s="413"/>
      <c r="K74" s="1745">
        <v>42887</v>
      </c>
      <c r="L74" s="1745"/>
      <c r="M74" s="1745"/>
      <c r="N74" s="450">
        <v>19</v>
      </c>
      <c r="O74" s="413"/>
    </row>
    <row r="75" spans="1:15" ht="13.5" customHeight="1" x14ac:dyDescent="0.2"/>
  </sheetData>
  <mergeCells count="32">
    <mergeCell ref="C25:D25"/>
    <mergeCell ref="B1:D1"/>
    <mergeCell ref="B2:D2"/>
    <mergeCell ref="C4:M4"/>
    <mergeCell ref="C5:D6"/>
    <mergeCell ref="C8:D8"/>
    <mergeCell ref="C18:M18"/>
    <mergeCell ref="C20:M20"/>
    <mergeCell ref="C22:D22"/>
    <mergeCell ref="C24:D24"/>
    <mergeCell ref="E6:H6"/>
    <mergeCell ref="I6:M6"/>
    <mergeCell ref="C63:M63"/>
    <mergeCell ref="C26:D26"/>
    <mergeCell ref="C27:D27"/>
    <mergeCell ref="C28:M28"/>
    <mergeCell ref="C30:M30"/>
    <mergeCell ref="C32:D32"/>
    <mergeCell ref="C34:D34"/>
    <mergeCell ref="C35:D35"/>
    <mergeCell ref="C36:D36"/>
    <mergeCell ref="C37:D37"/>
    <mergeCell ref="C40:D40"/>
    <mergeCell ref="C62:D62"/>
    <mergeCell ref="C38:D38"/>
    <mergeCell ref="C65:M65"/>
    <mergeCell ref="C67:D67"/>
    <mergeCell ref="C71:M71"/>
    <mergeCell ref="K74:M74"/>
    <mergeCell ref="K72:N72"/>
    <mergeCell ref="C70:H70"/>
    <mergeCell ref="I70:M70"/>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AN73"/>
  <sheetViews>
    <sheetView zoomScaleNormal="100" workbookViewId="0"/>
  </sheetViews>
  <sheetFormatPr defaultRowHeight="12.75" x14ac:dyDescent="0.2"/>
  <cols>
    <col min="1" max="1" width="0.85546875" style="411" customWidth="1"/>
    <col min="2" max="2" width="2.5703125" style="411" customWidth="1"/>
    <col min="3" max="3" width="0.7109375" style="411" customWidth="1"/>
    <col min="4" max="4" width="31.7109375" style="411" customWidth="1"/>
    <col min="5" max="7" width="5" style="679" customWidth="1"/>
    <col min="8" max="8" width="5" style="581" customWidth="1"/>
    <col min="9" max="11" width="4.7109375" style="581" customWidth="1"/>
    <col min="12" max="13" width="4.7109375" style="679" customWidth="1"/>
    <col min="14" max="15" width="4.7109375" style="581" customWidth="1"/>
    <col min="16" max="17" width="4.7109375" style="679" customWidth="1"/>
    <col min="18" max="18" width="2.42578125" style="708" customWidth="1"/>
    <col min="19" max="19" width="0.85546875" style="411" customWidth="1"/>
    <col min="20" max="40" width="9.140625" style="1080"/>
    <col min="41" max="16384" width="9.140625" style="411"/>
  </cols>
  <sheetData>
    <row r="1" spans="1:40" ht="13.5" customHeight="1" x14ac:dyDescent="0.2">
      <c r="A1" s="406"/>
      <c r="B1" s="953"/>
      <c r="C1" s="953"/>
      <c r="E1" s="1765" t="s">
        <v>322</v>
      </c>
      <c r="F1" s="1765"/>
      <c r="G1" s="1765"/>
      <c r="H1" s="1765"/>
      <c r="I1" s="1765"/>
      <c r="J1" s="1765"/>
      <c r="K1" s="1765"/>
      <c r="L1" s="1765"/>
      <c r="M1" s="1765"/>
      <c r="N1" s="1765"/>
      <c r="O1" s="1765"/>
      <c r="P1" s="1765"/>
      <c r="Q1" s="1765"/>
      <c r="R1" s="709"/>
      <c r="S1" s="406"/>
    </row>
    <row r="2" spans="1:40" ht="6" customHeight="1" x14ac:dyDescent="0.2">
      <c r="A2" s="406"/>
      <c r="B2" s="954"/>
      <c r="C2" s="955"/>
      <c r="D2" s="955"/>
      <c r="E2" s="638"/>
      <c r="F2" s="638"/>
      <c r="G2" s="638"/>
      <c r="H2" s="639"/>
      <c r="I2" s="639"/>
      <c r="J2" s="639"/>
      <c r="K2" s="639"/>
      <c r="L2" s="638"/>
      <c r="M2" s="638"/>
      <c r="N2" s="639"/>
      <c r="O2" s="639"/>
      <c r="P2" s="638"/>
      <c r="Q2" s="638" t="s">
        <v>323</v>
      </c>
      <c r="R2" s="710"/>
      <c r="S2" s="416"/>
    </row>
    <row r="3" spans="1:40" ht="13.5" customHeight="1" thickBot="1" x14ac:dyDescent="0.25">
      <c r="A3" s="406"/>
      <c r="B3" s="469"/>
      <c r="C3" s="416"/>
      <c r="D3" s="416"/>
      <c r="E3" s="640"/>
      <c r="F3" s="640"/>
      <c r="G3" s="640"/>
      <c r="H3" s="587"/>
      <c r="I3" s="587"/>
      <c r="J3" s="587"/>
      <c r="K3" s="587"/>
      <c r="L3" s="640"/>
      <c r="M3" s="640"/>
      <c r="N3" s="587"/>
      <c r="O3" s="587"/>
      <c r="P3" s="1766" t="s">
        <v>73</v>
      </c>
      <c r="Q3" s="1766"/>
      <c r="R3" s="711"/>
      <c r="S3" s="416"/>
    </row>
    <row r="4" spans="1:40" ht="13.5" customHeight="1" thickBot="1" x14ac:dyDescent="0.25">
      <c r="A4" s="406"/>
      <c r="B4" s="469"/>
      <c r="C4" s="623" t="s">
        <v>383</v>
      </c>
      <c r="D4" s="641"/>
      <c r="E4" s="642"/>
      <c r="F4" s="642"/>
      <c r="G4" s="642"/>
      <c r="H4" s="642"/>
      <c r="I4" s="642"/>
      <c r="J4" s="642"/>
      <c r="K4" s="642"/>
      <c r="L4" s="642"/>
      <c r="M4" s="642"/>
      <c r="N4" s="642"/>
      <c r="O4" s="642"/>
      <c r="P4" s="642"/>
      <c r="Q4" s="643"/>
      <c r="R4" s="709"/>
      <c r="S4" s="87"/>
    </row>
    <row r="5" spans="1:40" s="433" customFormat="1" ht="4.5" customHeight="1" x14ac:dyDescent="0.2">
      <c r="A5" s="406"/>
      <c r="B5" s="469"/>
      <c r="C5" s="644"/>
      <c r="D5" s="644"/>
      <c r="E5" s="645"/>
      <c r="F5" s="645"/>
      <c r="G5" s="645"/>
      <c r="H5" s="645"/>
      <c r="I5" s="645"/>
      <c r="J5" s="645"/>
      <c r="K5" s="645"/>
      <c r="L5" s="645"/>
      <c r="M5" s="645"/>
      <c r="N5" s="645"/>
      <c r="O5" s="645"/>
      <c r="P5" s="645"/>
      <c r="Q5" s="645"/>
      <c r="R5" s="709"/>
      <c r="S5" s="87"/>
      <c r="T5" s="1080"/>
      <c r="U5" s="1080"/>
      <c r="V5" s="1080"/>
      <c r="W5" s="1080"/>
      <c r="X5" s="1080"/>
      <c r="Y5" s="1080"/>
      <c r="Z5" s="1080"/>
      <c r="AA5" s="1080"/>
      <c r="AB5" s="1080"/>
      <c r="AC5" s="1080"/>
      <c r="AD5" s="1080"/>
      <c r="AE5" s="1080"/>
      <c r="AF5" s="1080"/>
      <c r="AG5" s="1080"/>
      <c r="AH5" s="1080"/>
      <c r="AI5" s="1080"/>
      <c r="AJ5" s="1080"/>
      <c r="AK5" s="1080"/>
      <c r="AL5" s="1080"/>
      <c r="AM5" s="1080"/>
      <c r="AN5" s="1080"/>
    </row>
    <row r="6" spans="1:40" s="433" customFormat="1" ht="13.5" customHeight="1" x14ac:dyDescent="0.2">
      <c r="A6" s="406"/>
      <c r="B6" s="469"/>
      <c r="C6" s="644"/>
      <c r="D6" s="644"/>
      <c r="E6" s="1698">
        <v>2016</v>
      </c>
      <c r="F6" s="1698"/>
      <c r="G6" s="1698"/>
      <c r="H6" s="1698"/>
      <c r="I6" s="1698"/>
      <c r="J6" s="1698"/>
      <c r="K6" s="1698"/>
      <c r="L6" s="1698"/>
      <c r="M6" s="1700">
        <v>2017</v>
      </c>
      <c r="N6" s="1700"/>
      <c r="O6" s="1700"/>
      <c r="P6" s="1700"/>
      <c r="Q6" s="1700"/>
      <c r="R6" s="709"/>
      <c r="S6" s="87"/>
      <c r="T6" s="1080"/>
      <c r="U6" s="1080"/>
      <c r="V6" s="1080"/>
      <c r="W6" s="1080"/>
      <c r="X6" s="1080"/>
      <c r="Y6" s="1080"/>
      <c r="Z6" s="1080"/>
      <c r="AA6" s="1080"/>
      <c r="AB6" s="1080"/>
      <c r="AC6" s="1080"/>
      <c r="AD6" s="1080"/>
      <c r="AE6" s="1080"/>
      <c r="AF6" s="1080"/>
      <c r="AG6" s="1080"/>
      <c r="AH6" s="1080"/>
      <c r="AI6" s="1080"/>
      <c r="AJ6" s="1080"/>
      <c r="AK6" s="1080"/>
      <c r="AL6" s="1080"/>
      <c r="AM6" s="1080"/>
      <c r="AN6" s="1080"/>
    </row>
    <row r="7" spans="1:40" s="433" customFormat="1" ht="13.5" customHeight="1" x14ac:dyDescent="0.2">
      <c r="A7" s="406"/>
      <c r="B7" s="469"/>
      <c r="C7" s="644"/>
      <c r="D7" s="644"/>
      <c r="E7" s="778" t="s">
        <v>101</v>
      </c>
      <c r="F7" s="778" t="s">
        <v>100</v>
      </c>
      <c r="G7" s="778" t="s">
        <v>99</v>
      </c>
      <c r="H7" s="778" t="s">
        <v>98</v>
      </c>
      <c r="I7" s="778" t="s">
        <v>97</v>
      </c>
      <c r="J7" s="778" t="s">
        <v>96</v>
      </c>
      <c r="K7" s="778" t="s">
        <v>95</v>
      </c>
      <c r="L7" s="778" t="s">
        <v>94</v>
      </c>
      <c r="M7" s="778" t="s">
        <v>93</v>
      </c>
      <c r="N7" s="778" t="s">
        <v>104</v>
      </c>
      <c r="O7" s="778" t="s">
        <v>103</v>
      </c>
      <c r="P7" s="778" t="s">
        <v>102</v>
      </c>
      <c r="Q7" s="778" t="s">
        <v>101</v>
      </c>
      <c r="R7" s="709"/>
      <c r="S7" s="424"/>
      <c r="T7" s="1080"/>
      <c r="U7" s="1080"/>
      <c r="V7" s="1080"/>
      <c r="W7" s="1080"/>
      <c r="X7" s="1080"/>
      <c r="Y7" s="1080"/>
      <c r="Z7" s="1080"/>
      <c r="AA7" s="1080"/>
      <c r="AB7" s="1080"/>
      <c r="AC7" s="1080"/>
      <c r="AD7" s="1080"/>
      <c r="AE7" s="1080"/>
      <c r="AF7" s="1080"/>
      <c r="AG7" s="1080"/>
      <c r="AH7" s="1080"/>
      <c r="AI7" s="1080"/>
      <c r="AJ7" s="1080"/>
      <c r="AK7" s="1080"/>
      <c r="AL7" s="1080"/>
      <c r="AM7" s="1080"/>
      <c r="AN7" s="1080"/>
    </row>
    <row r="8" spans="1:40" s="433" customFormat="1" ht="3.75" customHeight="1" x14ac:dyDescent="0.2">
      <c r="A8" s="406"/>
      <c r="B8" s="469"/>
      <c r="C8" s="644"/>
      <c r="D8" s="644"/>
      <c r="E8" s="424"/>
      <c r="F8" s="424"/>
      <c r="G8" s="424"/>
      <c r="H8" s="424"/>
      <c r="I8" s="424"/>
      <c r="J8" s="424"/>
      <c r="K8" s="424"/>
      <c r="L8" s="424"/>
      <c r="M8" s="424"/>
      <c r="N8" s="424"/>
      <c r="O8" s="424"/>
      <c r="P8" s="424"/>
      <c r="Q8" s="424"/>
      <c r="R8" s="709"/>
      <c r="S8" s="424"/>
      <c r="T8" s="1080"/>
      <c r="U8" s="1080"/>
      <c r="V8" s="1080"/>
      <c r="W8" s="1080"/>
      <c r="X8" s="1080"/>
      <c r="Y8" s="1080"/>
      <c r="Z8" s="1080"/>
      <c r="AA8" s="1080"/>
      <c r="AB8" s="1080"/>
      <c r="AC8" s="1080"/>
      <c r="AD8" s="1080"/>
      <c r="AE8" s="1080"/>
      <c r="AF8" s="1080"/>
      <c r="AG8" s="1080"/>
      <c r="AH8" s="1080"/>
      <c r="AI8" s="1080"/>
      <c r="AJ8" s="1080"/>
      <c r="AK8" s="1080"/>
      <c r="AL8" s="1080"/>
      <c r="AM8" s="1080"/>
      <c r="AN8" s="1080"/>
    </row>
    <row r="9" spans="1:40" s="647" customFormat="1" ht="15.75" customHeight="1" x14ac:dyDescent="0.2">
      <c r="A9" s="646"/>
      <c r="B9" s="499"/>
      <c r="C9" s="951" t="s">
        <v>308</v>
      </c>
      <c r="D9" s="951"/>
      <c r="E9" s="356">
        <v>1.2005499541933526</v>
      </c>
      <c r="F9" s="356">
        <v>1.2123425363107634</v>
      </c>
      <c r="G9" s="356">
        <v>1.2180511221905994</v>
      </c>
      <c r="H9" s="356">
        <v>1.3141744208794086</v>
      </c>
      <c r="I9" s="356">
        <v>1.3516203280140515</v>
      </c>
      <c r="J9" s="356">
        <v>1.3242650524498774</v>
      </c>
      <c r="K9" s="356">
        <v>1.2310434951678411</v>
      </c>
      <c r="L9" s="356">
        <v>1.1444460312357803</v>
      </c>
      <c r="M9" s="356">
        <v>1.184789638359945</v>
      </c>
      <c r="N9" s="356">
        <v>1.3494030965270918</v>
      </c>
      <c r="O9" s="356">
        <v>1.5631114084599034</v>
      </c>
      <c r="P9" s="356">
        <v>1.7870848771729584</v>
      </c>
      <c r="Q9" s="356">
        <v>1.9599475157907502</v>
      </c>
      <c r="R9" s="712"/>
      <c r="S9" s="393"/>
      <c r="T9" s="1463"/>
      <c r="U9" s="1760"/>
      <c r="V9" s="1760"/>
      <c r="W9" s="1760"/>
      <c r="X9" s="1760"/>
      <c r="Y9" s="1464"/>
      <c r="Z9" s="1464"/>
      <c r="AA9" s="1464"/>
      <c r="AB9" s="1464"/>
      <c r="AC9" s="1464"/>
      <c r="AD9" s="1464"/>
      <c r="AE9" s="1464"/>
      <c r="AF9" s="1464"/>
      <c r="AG9" s="1464"/>
      <c r="AH9" s="1464"/>
      <c r="AI9" s="1464"/>
      <c r="AJ9" s="1464"/>
      <c r="AK9" s="1464"/>
      <c r="AL9" s="1464"/>
      <c r="AM9" s="1464"/>
      <c r="AN9" s="1464"/>
    </row>
    <row r="10" spans="1:40" s="647" customFormat="1" ht="15.75" customHeight="1" x14ac:dyDescent="0.2">
      <c r="A10" s="646"/>
      <c r="B10" s="499"/>
      <c r="C10" s="951" t="s">
        <v>309</v>
      </c>
      <c r="D10" s="218"/>
      <c r="E10" s="648"/>
      <c r="F10" s="648"/>
      <c r="G10" s="648"/>
      <c r="H10" s="648"/>
      <c r="I10" s="648"/>
      <c r="J10" s="648"/>
      <c r="K10" s="648"/>
      <c r="L10" s="648"/>
      <c r="M10" s="648"/>
      <c r="N10" s="648"/>
      <c r="O10" s="648"/>
      <c r="P10" s="648"/>
      <c r="Q10" s="648"/>
      <c r="R10" s="713"/>
      <c r="S10" s="393"/>
      <c r="T10" s="1463"/>
      <c r="U10" s="1760"/>
      <c r="V10" s="1760"/>
      <c r="W10" s="1760"/>
      <c r="X10" s="1760"/>
      <c r="Y10" s="1464"/>
      <c r="Z10" s="1464"/>
      <c r="AA10" s="1464"/>
      <c r="AB10" s="1464"/>
      <c r="AC10" s="1464"/>
      <c r="AD10" s="1464"/>
      <c r="AE10" s="1464"/>
      <c r="AF10" s="1464"/>
      <c r="AG10" s="1464"/>
      <c r="AH10" s="1464"/>
      <c r="AI10" s="1464"/>
      <c r="AJ10" s="1464"/>
      <c r="AK10" s="1464"/>
      <c r="AL10" s="1464"/>
      <c r="AM10" s="1464"/>
      <c r="AN10" s="1464"/>
    </row>
    <row r="11" spans="1:40" s="433" customFormat="1" ht="11.25" customHeight="1" x14ac:dyDescent="0.2">
      <c r="A11" s="406"/>
      <c r="B11" s="469"/>
      <c r="C11" s="416"/>
      <c r="D11" s="95" t="s">
        <v>473</v>
      </c>
      <c r="E11" s="649">
        <v>-1.9684008229555559</v>
      </c>
      <c r="F11" s="649">
        <v>-1.406728388188889</v>
      </c>
      <c r="G11" s="649">
        <v>-1.0867718258666665</v>
      </c>
      <c r="H11" s="649">
        <v>-1.0882805156555557</v>
      </c>
      <c r="I11" s="649">
        <v>-0.96683476376666677</v>
      </c>
      <c r="J11" s="649">
        <v>-0.43678273617777785</v>
      </c>
      <c r="K11" s="649">
        <v>0.36830490910000008</v>
      </c>
      <c r="L11" s="649">
        <v>0.98870894785555541</v>
      </c>
      <c r="M11" s="649">
        <v>1.3109731711666666</v>
      </c>
      <c r="N11" s="649">
        <v>1.3998662716666666</v>
      </c>
      <c r="O11" s="649">
        <v>1.3632953740000004</v>
      </c>
      <c r="P11" s="649">
        <v>2.0045753044666665</v>
      </c>
      <c r="Q11" s="649">
        <v>1.9942365065333332</v>
      </c>
      <c r="R11" s="577"/>
      <c r="S11" s="87"/>
      <c r="T11" s="1463"/>
      <c r="U11" s="1760"/>
      <c r="V11" s="1760"/>
      <c r="W11" s="1760"/>
      <c r="X11" s="1760"/>
      <c r="Y11" s="1080"/>
      <c r="Z11" s="1080"/>
      <c r="AA11" s="1080"/>
      <c r="AB11" s="1080"/>
      <c r="AC11" s="1080"/>
      <c r="AD11" s="1080"/>
      <c r="AE11" s="1080"/>
      <c r="AF11" s="1080"/>
      <c r="AG11" s="1080"/>
      <c r="AH11" s="1080"/>
      <c r="AI11" s="1080"/>
      <c r="AJ11" s="1080"/>
      <c r="AK11" s="1080"/>
      <c r="AL11" s="1080"/>
      <c r="AM11" s="1080"/>
      <c r="AN11" s="1080"/>
    </row>
    <row r="12" spans="1:40" s="433" customFormat="1" ht="12.75" customHeight="1" x14ac:dyDescent="0.2">
      <c r="A12" s="406"/>
      <c r="B12" s="469"/>
      <c r="C12" s="416"/>
      <c r="D12" s="95" t="s">
        <v>470</v>
      </c>
      <c r="E12" s="649">
        <v>-32.570558462433333</v>
      </c>
      <c r="F12" s="649">
        <v>-32.745192968766673</v>
      </c>
      <c r="G12" s="649">
        <v>-32.080188164050007</v>
      </c>
      <c r="H12" s="649">
        <v>-30.994255316816666</v>
      </c>
      <c r="I12" s="649">
        <v>-29.6321954979</v>
      </c>
      <c r="J12" s="649">
        <v>-29.157584307516668</v>
      </c>
      <c r="K12" s="649">
        <v>-29.696040917216667</v>
      </c>
      <c r="L12" s="649">
        <v>-30.239187378666667</v>
      </c>
      <c r="M12" s="649">
        <v>-29.631397486466668</v>
      </c>
      <c r="N12" s="649">
        <v>-27.277619465533334</v>
      </c>
      <c r="O12" s="649">
        <v>-25.375470634400003</v>
      </c>
      <c r="P12" s="649">
        <v>-23.721283223583338</v>
      </c>
      <c r="Q12" s="649">
        <v>-23.249031596133332</v>
      </c>
      <c r="R12" s="577"/>
      <c r="S12" s="87"/>
      <c r="T12" s="1463"/>
      <c r="U12" s="1760"/>
      <c r="V12" s="1760"/>
      <c r="W12" s="1760"/>
      <c r="X12" s="1760"/>
      <c r="Y12" s="1080"/>
      <c r="Z12" s="1080"/>
      <c r="AA12" s="1080"/>
      <c r="AB12" s="1080"/>
      <c r="AC12" s="1080"/>
      <c r="AD12" s="1080"/>
      <c r="AE12" s="1080"/>
      <c r="AF12" s="1080"/>
      <c r="AG12" s="1080"/>
      <c r="AH12" s="1080"/>
      <c r="AI12" s="1080"/>
      <c r="AJ12" s="1080"/>
      <c r="AK12" s="1080"/>
      <c r="AL12" s="1080"/>
      <c r="AM12" s="1080"/>
      <c r="AN12" s="1080"/>
    </row>
    <row r="13" spans="1:40" s="433" customFormat="1" ht="12" customHeight="1" x14ac:dyDescent="0.2">
      <c r="A13" s="406"/>
      <c r="B13" s="469"/>
      <c r="C13" s="416"/>
      <c r="D13" s="95" t="s">
        <v>471</v>
      </c>
      <c r="E13" s="649">
        <v>0.55544078231111127</v>
      </c>
      <c r="F13" s="649">
        <v>0.64909111785555562</v>
      </c>
      <c r="G13" s="649">
        <v>0.76144821286666664</v>
      </c>
      <c r="H13" s="649">
        <v>1.0573875695555557</v>
      </c>
      <c r="I13" s="649">
        <v>1.454623133677778</v>
      </c>
      <c r="J13" s="649">
        <v>1.6131432657444449</v>
      </c>
      <c r="K13" s="649">
        <v>2.2688072543333333</v>
      </c>
      <c r="L13" s="649">
        <v>2.9039761523333336</v>
      </c>
      <c r="M13" s="649">
        <v>2.9896139806888899</v>
      </c>
      <c r="N13" s="649">
        <v>3.3389531207444456</v>
      </c>
      <c r="O13" s="649">
        <v>3.1170220438333338</v>
      </c>
      <c r="P13" s="649">
        <v>3.5555644548333327</v>
      </c>
      <c r="Q13" s="649">
        <v>3.5030135283222221</v>
      </c>
      <c r="R13" s="577"/>
      <c r="S13" s="87"/>
      <c r="T13" s="1463"/>
      <c r="U13" s="1463"/>
      <c r="V13" s="1464"/>
      <c r="W13" s="1080"/>
      <c r="X13" s="1080"/>
      <c r="Y13" s="1080"/>
      <c r="Z13" s="1080"/>
      <c r="AA13" s="1080"/>
      <c r="AB13" s="1080"/>
      <c r="AC13" s="1080"/>
      <c r="AD13" s="1080"/>
      <c r="AE13" s="1080"/>
      <c r="AF13" s="1080"/>
      <c r="AG13" s="1080"/>
      <c r="AH13" s="1080"/>
      <c r="AI13" s="1080"/>
      <c r="AJ13" s="1080"/>
      <c r="AK13" s="1080"/>
      <c r="AL13" s="1080"/>
      <c r="AM13" s="1080"/>
      <c r="AN13" s="1080"/>
    </row>
    <row r="14" spans="1:40" s="433" customFormat="1" ht="12" customHeight="1" x14ac:dyDescent="0.2">
      <c r="A14" s="406"/>
      <c r="B14" s="469"/>
      <c r="C14" s="416"/>
      <c r="D14" s="95" t="s">
        <v>150</v>
      </c>
      <c r="E14" s="649">
        <v>7.5263285921111107</v>
      </c>
      <c r="F14" s="649">
        <v>7.8878679953333339</v>
      </c>
      <c r="G14" s="649">
        <v>6.1001878219999996</v>
      </c>
      <c r="H14" s="649">
        <v>7.6879471723333337</v>
      </c>
      <c r="I14" s="649">
        <v>8.1167745782222216</v>
      </c>
      <c r="J14" s="649">
        <v>8.0380606452222221</v>
      </c>
      <c r="K14" s="649">
        <v>7.4175519131111116</v>
      </c>
      <c r="L14" s="649">
        <v>7.6989649042222226</v>
      </c>
      <c r="M14" s="649">
        <v>8.5378640078888903</v>
      </c>
      <c r="N14" s="649">
        <v>10.047002330444444</v>
      </c>
      <c r="O14" s="649">
        <v>10.930519223333334</v>
      </c>
      <c r="P14" s="649">
        <v>11.154121518777778</v>
      </c>
      <c r="Q14" s="649">
        <v>13.992150736666668</v>
      </c>
      <c r="R14" s="577"/>
      <c r="S14" s="87"/>
      <c r="T14" s="1463"/>
      <c r="U14" s="1463"/>
      <c r="V14" s="1464"/>
      <c r="W14" s="1080"/>
      <c r="X14" s="1080"/>
      <c r="Y14" s="1080"/>
      <c r="Z14" s="1080"/>
      <c r="AA14" s="1080"/>
      <c r="AB14" s="1080"/>
      <c r="AC14" s="1080"/>
      <c r="AD14" s="1080"/>
      <c r="AE14" s="1080"/>
      <c r="AF14" s="1080"/>
      <c r="AG14" s="1080"/>
      <c r="AH14" s="1080"/>
      <c r="AI14" s="1080"/>
      <c r="AJ14" s="1080"/>
      <c r="AK14" s="1080"/>
      <c r="AL14" s="1080"/>
      <c r="AM14" s="1080"/>
      <c r="AN14" s="1080"/>
    </row>
    <row r="15" spans="1:40" s="433" customFormat="1" ht="10.5" customHeight="1" x14ac:dyDescent="0.2">
      <c r="A15" s="406"/>
      <c r="B15" s="469"/>
      <c r="C15" s="416"/>
      <c r="D15" s="172"/>
      <c r="E15" s="650"/>
      <c r="F15" s="650"/>
      <c r="G15" s="650"/>
      <c r="H15" s="650"/>
      <c r="I15" s="650"/>
      <c r="J15" s="650"/>
      <c r="K15" s="650"/>
      <c r="L15" s="650"/>
      <c r="M15" s="650"/>
      <c r="N15" s="650"/>
      <c r="O15" s="650"/>
      <c r="P15" s="650"/>
      <c r="Q15" s="650"/>
      <c r="R15" s="577"/>
      <c r="S15" s="87"/>
      <c r="T15" s="1463"/>
      <c r="U15" s="1463"/>
      <c r="V15" s="1464"/>
      <c r="W15" s="1080"/>
      <c r="X15" s="1080"/>
      <c r="Y15" s="1080"/>
      <c r="Z15" s="1080"/>
      <c r="AA15" s="1080"/>
      <c r="AB15" s="1080"/>
      <c r="AC15" s="1080"/>
      <c r="AD15" s="1080"/>
      <c r="AE15" s="1080"/>
      <c r="AF15" s="1080"/>
      <c r="AG15" s="1080"/>
      <c r="AH15" s="1080"/>
      <c r="AI15" s="1080"/>
      <c r="AJ15" s="1080"/>
      <c r="AK15" s="1080"/>
      <c r="AL15" s="1080"/>
      <c r="AM15" s="1080"/>
      <c r="AN15" s="1080"/>
    </row>
    <row r="16" spans="1:40" s="433" customFormat="1" ht="10.5" customHeight="1" x14ac:dyDescent="0.2">
      <c r="A16" s="406"/>
      <c r="B16" s="469"/>
      <c r="C16" s="416"/>
      <c r="D16" s="172"/>
      <c r="E16" s="650"/>
      <c r="F16" s="650"/>
      <c r="G16" s="650"/>
      <c r="H16" s="650"/>
      <c r="I16" s="650"/>
      <c r="J16" s="650"/>
      <c r="K16" s="650"/>
      <c r="L16" s="650"/>
      <c r="M16" s="650"/>
      <c r="N16" s="650"/>
      <c r="O16" s="650"/>
      <c r="P16" s="650"/>
      <c r="Q16" s="650"/>
      <c r="R16" s="577"/>
      <c r="S16" s="87"/>
      <c r="T16" s="1080"/>
      <c r="U16" s="1080"/>
      <c r="V16" s="1465"/>
      <c r="W16" s="1080"/>
      <c r="X16" s="1080"/>
      <c r="Y16" s="1080"/>
      <c r="Z16" s="1080"/>
      <c r="AA16" s="1080"/>
      <c r="AB16" s="1080"/>
      <c r="AC16" s="1080"/>
      <c r="AD16" s="1080"/>
      <c r="AE16" s="1080"/>
      <c r="AF16" s="1080"/>
      <c r="AG16" s="1080"/>
      <c r="AH16" s="1080"/>
      <c r="AI16" s="1080"/>
      <c r="AJ16" s="1080"/>
      <c r="AK16" s="1080"/>
      <c r="AL16" s="1080"/>
      <c r="AM16" s="1080"/>
      <c r="AN16" s="1080"/>
    </row>
    <row r="17" spans="1:40" s="433" customFormat="1" ht="10.5" customHeight="1" x14ac:dyDescent="0.2">
      <c r="A17" s="406"/>
      <c r="B17" s="469"/>
      <c r="C17" s="416"/>
      <c r="D17" s="172"/>
      <c r="E17" s="650"/>
      <c r="F17" s="650"/>
      <c r="G17" s="650"/>
      <c r="H17" s="650"/>
      <c r="I17" s="650"/>
      <c r="J17" s="650"/>
      <c r="K17" s="650"/>
      <c r="L17" s="650"/>
      <c r="M17" s="650"/>
      <c r="N17" s="650"/>
      <c r="O17" s="650"/>
      <c r="P17" s="650"/>
      <c r="Q17" s="650"/>
      <c r="R17" s="577"/>
      <c r="S17" s="87"/>
      <c r="T17" s="1080"/>
      <c r="U17" s="1080"/>
      <c r="V17" s="1465"/>
      <c r="W17" s="1080"/>
      <c r="X17" s="1080"/>
      <c r="Y17" s="1080"/>
      <c r="Z17" s="1080"/>
      <c r="AA17" s="1080"/>
      <c r="AB17" s="1080"/>
      <c r="AC17" s="1080"/>
      <c r="AD17" s="1080"/>
      <c r="AE17" s="1080"/>
      <c r="AF17" s="1080"/>
      <c r="AG17" s="1080"/>
      <c r="AH17" s="1080"/>
      <c r="AI17" s="1080"/>
      <c r="AJ17" s="1080"/>
      <c r="AK17" s="1080"/>
      <c r="AL17" s="1080"/>
      <c r="AM17" s="1080"/>
      <c r="AN17" s="1080"/>
    </row>
    <row r="18" spans="1:40" s="433" customFormat="1" ht="10.5" customHeight="1" x14ac:dyDescent="0.2">
      <c r="A18" s="406"/>
      <c r="B18" s="469"/>
      <c r="C18" s="416"/>
      <c r="D18" s="172"/>
      <c r="E18" s="650"/>
      <c r="F18" s="650"/>
      <c r="G18" s="650"/>
      <c r="H18" s="650"/>
      <c r="I18" s="650"/>
      <c r="J18" s="650"/>
      <c r="K18" s="650"/>
      <c r="L18" s="650"/>
      <c r="M18" s="650"/>
      <c r="N18" s="650"/>
      <c r="O18" s="650"/>
      <c r="P18" s="650"/>
      <c r="Q18" s="650"/>
      <c r="R18" s="577"/>
      <c r="S18" s="87"/>
      <c r="T18" s="1080"/>
      <c r="U18" s="1080"/>
      <c r="V18" s="1465"/>
      <c r="W18" s="1080"/>
      <c r="X18" s="1080"/>
      <c r="Y18" s="1080"/>
      <c r="Z18" s="1080"/>
      <c r="AA18" s="1080"/>
      <c r="AB18" s="1080"/>
      <c r="AC18" s="1080"/>
      <c r="AD18" s="1080"/>
      <c r="AE18" s="1080"/>
      <c r="AF18" s="1080"/>
      <c r="AG18" s="1080"/>
      <c r="AH18" s="1080"/>
      <c r="AI18" s="1080"/>
      <c r="AJ18" s="1080"/>
      <c r="AK18" s="1080"/>
      <c r="AL18" s="1080"/>
      <c r="AM18" s="1080"/>
      <c r="AN18" s="1080"/>
    </row>
    <row r="19" spans="1:40" s="433" customFormat="1" ht="10.5" customHeight="1" x14ac:dyDescent="0.2">
      <c r="A19" s="406"/>
      <c r="B19" s="469"/>
      <c r="C19" s="416"/>
      <c r="D19" s="172"/>
      <c r="E19" s="650"/>
      <c r="F19" s="650"/>
      <c r="G19" s="650"/>
      <c r="H19" s="650"/>
      <c r="I19" s="650"/>
      <c r="J19" s="650"/>
      <c r="K19" s="650"/>
      <c r="L19" s="650"/>
      <c r="M19" s="650"/>
      <c r="N19" s="650"/>
      <c r="O19" s="650"/>
      <c r="P19" s="650"/>
      <c r="Q19" s="650"/>
      <c r="R19" s="577"/>
      <c r="S19" s="87"/>
      <c r="T19" s="1080"/>
      <c r="U19" s="1080"/>
      <c r="V19" s="1465"/>
      <c r="W19" s="1080"/>
      <c r="X19" s="1080"/>
      <c r="Y19" s="1080"/>
      <c r="Z19" s="1080"/>
      <c r="AA19" s="1080"/>
      <c r="AB19" s="1080"/>
      <c r="AC19" s="1080"/>
      <c r="AD19" s="1080"/>
      <c r="AE19" s="1080"/>
      <c r="AF19" s="1080"/>
      <c r="AG19" s="1080"/>
      <c r="AH19" s="1080"/>
      <c r="AI19" s="1080"/>
      <c r="AJ19" s="1080"/>
      <c r="AK19" s="1080"/>
      <c r="AL19" s="1080"/>
      <c r="AM19" s="1080"/>
      <c r="AN19" s="1080"/>
    </row>
    <row r="20" spans="1:40" s="433" customFormat="1" ht="10.5" customHeight="1" x14ac:dyDescent="0.2">
      <c r="A20" s="406"/>
      <c r="B20" s="469"/>
      <c r="C20" s="416"/>
      <c r="D20" s="172"/>
      <c r="E20" s="650"/>
      <c r="F20" s="650"/>
      <c r="G20" s="650"/>
      <c r="H20" s="650"/>
      <c r="I20" s="650"/>
      <c r="J20" s="650"/>
      <c r="K20" s="650"/>
      <c r="L20" s="650"/>
      <c r="M20" s="650"/>
      <c r="N20" s="650"/>
      <c r="O20" s="650"/>
      <c r="P20" s="650"/>
      <c r="Q20" s="650"/>
      <c r="R20" s="577"/>
      <c r="S20" s="87"/>
      <c r="T20" s="1080"/>
      <c r="U20" s="1080"/>
      <c r="V20" s="1465"/>
      <c r="W20" s="1080"/>
      <c r="X20" s="1080"/>
      <c r="Y20" s="1080"/>
      <c r="Z20" s="1080"/>
      <c r="AA20" s="1080"/>
      <c r="AB20" s="1080"/>
      <c r="AC20" s="1080"/>
      <c r="AD20" s="1080"/>
      <c r="AE20" s="1080"/>
      <c r="AF20" s="1080"/>
      <c r="AG20" s="1080"/>
      <c r="AH20" s="1080"/>
      <c r="AI20" s="1080"/>
      <c r="AJ20" s="1080"/>
      <c r="AK20" s="1080"/>
      <c r="AL20" s="1080"/>
      <c r="AM20" s="1080"/>
      <c r="AN20" s="1080"/>
    </row>
    <row r="21" spans="1:40" s="433" customFormat="1" ht="10.5" customHeight="1" x14ac:dyDescent="0.2">
      <c r="A21" s="406"/>
      <c r="B21" s="469"/>
      <c r="C21" s="416"/>
      <c r="D21" s="172"/>
      <c r="E21" s="650"/>
      <c r="F21" s="650"/>
      <c r="G21" s="650"/>
      <c r="H21" s="650"/>
      <c r="I21" s="650"/>
      <c r="J21" s="650"/>
      <c r="K21" s="650"/>
      <c r="L21" s="650"/>
      <c r="M21" s="650"/>
      <c r="N21" s="650"/>
      <c r="O21" s="650"/>
      <c r="P21" s="650"/>
      <c r="Q21" s="650"/>
      <c r="R21" s="577"/>
      <c r="S21" s="87"/>
      <c r="T21" s="1080"/>
      <c r="U21" s="1080"/>
      <c r="V21" s="1465"/>
      <c r="W21" s="1080"/>
      <c r="X21" s="1080"/>
      <c r="Y21" s="1080"/>
      <c r="Z21" s="1080"/>
      <c r="AA21" s="1080"/>
      <c r="AB21" s="1080"/>
      <c r="AC21" s="1080"/>
      <c r="AD21" s="1080"/>
      <c r="AE21" s="1080"/>
      <c r="AF21" s="1080"/>
      <c r="AG21" s="1080"/>
      <c r="AH21" s="1080"/>
      <c r="AI21" s="1080"/>
      <c r="AJ21" s="1080"/>
      <c r="AK21" s="1080"/>
      <c r="AL21" s="1080"/>
      <c r="AM21" s="1080"/>
      <c r="AN21" s="1080"/>
    </row>
    <row r="22" spans="1:40" s="433" customFormat="1" ht="10.5" customHeight="1" x14ac:dyDescent="0.2">
      <c r="A22" s="406"/>
      <c r="B22" s="469"/>
      <c r="C22" s="416"/>
      <c r="D22" s="172"/>
      <c r="E22" s="650"/>
      <c r="F22" s="650"/>
      <c r="G22" s="650"/>
      <c r="H22" s="650"/>
      <c r="I22" s="650"/>
      <c r="J22" s="650"/>
      <c r="K22" s="650"/>
      <c r="L22" s="650"/>
      <c r="M22" s="650"/>
      <c r="N22" s="650"/>
      <c r="O22" s="650"/>
      <c r="P22" s="650"/>
      <c r="Q22" s="650"/>
      <c r="R22" s="577"/>
      <c r="S22" s="87"/>
      <c r="T22" s="1080"/>
      <c r="U22" s="1080"/>
      <c r="V22" s="1465"/>
      <c r="W22" s="1080"/>
      <c r="X22" s="1080"/>
      <c r="Y22" s="1080"/>
      <c r="Z22" s="1080"/>
      <c r="AA22" s="1080"/>
      <c r="AB22" s="1080"/>
      <c r="AC22" s="1080"/>
      <c r="AD22" s="1080"/>
      <c r="AE22" s="1080"/>
      <c r="AF22" s="1080"/>
      <c r="AG22" s="1080"/>
      <c r="AH22" s="1080"/>
      <c r="AI22" s="1080"/>
      <c r="AJ22" s="1080"/>
      <c r="AK22" s="1080"/>
      <c r="AL22" s="1080"/>
      <c r="AM22" s="1080"/>
      <c r="AN22" s="1080"/>
    </row>
    <row r="23" spans="1:40" s="433" customFormat="1" ht="10.5" customHeight="1" x14ac:dyDescent="0.2">
      <c r="A23" s="406"/>
      <c r="B23" s="469"/>
      <c r="C23" s="416"/>
      <c r="D23" s="172"/>
      <c r="E23" s="650"/>
      <c r="F23" s="650"/>
      <c r="G23" s="650"/>
      <c r="H23" s="650"/>
      <c r="I23" s="650"/>
      <c r="J23" s="650"/>
      <c r="K23" s="650"/>
      <c r="L23" s="650"/>
      <c r="M23" s="650"/>
      <c r="N23" s="650"/>
      <c r="O23" s="650"/>
      <c r="P23" s="650"/>
      <c r="Q23" s="650"/>
      <c r="R23" s="577"/>
      <c r="S23" s="87"/>
      <c r="T23" s="1080"/>
      <c r="U23" s="1080"/>
      <c r="V23" s="1465"/>
      <c r="W23" s="1080"/>
      <c r="X23" s="1080"/>
      <c r="Y23" s="1080"/>
      <c r="Z23" s="1080"/>
      <c r="AA23" s="1080"/>
      <c r="AB23" s="1080"/>
      <c r="AC23" s="1080"/>
      <c r="AD23" s="1080"/>
      <c r="AE23" s="1080"/>
      <c r="AF23" s="1080"/>
      <c r="AG23" s="1080"/>
      <c r="AH23" s="1080"/>
      <c r="AI23" s="1080"/>
      <c r="AJ23" s="1080"/>
      <c r="AK23" s="1080"/>
      <c r="AL23" s="1080"/>
      <c r="AM23" s="1080"/>
      <c r="AN23" s="1080"/>
    </row>
    <row r="24" spans="1:40" s="433" customFormat="1" ht="10.5" customHeight="1" x14ac:dyDescent="0.2">
      <c r="A24" s="406"/>
      <c r="B24" s="469"/>
      <c r="C24" s="416"/>
      <c r="D24" s="172"/>
      <c r="E24" s="650"/>
      <c r="F24" s="650"/>
      <c r="G24" s="650"/>
      <c r="H24" s="650"/>
      <c r="I24" s="650"/>
      <c r="J24" s="650"/>
      <c r="K24" s="650"/>
      <c r="L24" s="650"/>
      <c r="M24" s="650"/>
      <c r="N24" s="650"/>
      <c r="O24" s="650"/>
      <c r="P24" s="650"/>
      <c r="Q24" s="650"/>
      <c r="R24" s="577"/>
      <c r="S24" s="87"/>
      <c r="T24" s="1080"/>
      <c r="U24" s="1080"/>
      <c r="V24" s="1465"/>
      <c r="W24" s="1080"/>
      <c r="X24" s="1080"/>
      <c r="Y24" s="1080"/>
      <c r="Z24" s="1080"/>
      <c r="AA24" s="1080"/>
      <c r="AB24" s="1080"/>
      <c r="AC24" s="1080"/>
      <c r="AD24" s="1080"/>
      <c r="AE24" s="1080"/>
      <c r="AF24" s="1080"/>
      <c r="AG24" s="1080"/>
      <c r="AH24" s="1080"/>
      <c r="AI24" s="1080"/>
      <c r="AJ24" s="1080"/>
      <c r="AK24" s="1080"/>
      <c r="AL24" s="1080"/>
      <c r="AM24" s="1080"/>
      <c r="AN24" s="1080"/>
    </row>
    <row r="25" spans="1:40" s="433" customFormat="1" ht="10.5" customHeight="1" x14ac:dyDescent="0.2">
      <c r="A25" s="406"/>
      <c r="B25" s="469"/>
      <c r="C25" s="416"/>
      <c r="D25" s="172"/>
      <c r="E25" s="650"/>
      <c r="F25" s="650"/>
      <c r="G25" s="650"/>
      <c r="H25" s="650"/>
      <c r="I25" s="650"/>
      <c r="J25" s="650"/>
      <c r="K25" s="650"/>
      <c r="L25" s="650"/>
      <c r="M25" s="650"/>
      <c r="N25" s="650"/>
      <c r="O25" s="650"/>
      <c r="P25" s="650"/>
      <c r="Q25" s="650"/>
      <c r="R25" s="577"/>
      <c r="S25" s="87"/>
      <c r="T25" s="1080"/>
      <c r="U25" s="1080"/>
      <c r="V25" s="1465"/>
      <c r="W25" s="1080"/>
      <c r="X25" s="1080"/>
      <c r="Y25" s="1080"/>
      <c r="Z25" s="1080"/>
      <c r="AA25" s="1080"/>
      <c r="AB25" s="1080"/>
      <c r="AC25" s="1080"/>
      <c r="AD25" s="1080"/>
      <c r="AE25" s="1080"/>
      <c r="AF25" s="1080"/>
      <c r="AG25" s="1080"/>
      <c r="AH25" s="1080"/>
      <c r="AI25" s="1080"/>
      <c r="AJ25" s="1080"/>
      <c r="AK25" s="1080"/>
      <c r="AL25" s="1080"/>
      <c r="AM25" s="1080"/>
      <c r="AN25" s="1080"/>
    </row>
    <row r="26" spans="1:40" s="433" customFormat="1" ht="10.5" customHeight="1" x14ac:dyDescent="0.2">
      <c r="A26" s="406"/>
      <c r="B26" s="469"/>
      <c r="C26" s="416"/>
      <c r="D26" s="172"/>
      <c r="E26" s="650"/>
      <c r="F26" s="650"/>
      <c r="G26" s="650"/>
      <c r="H26" s="650"/>
      <c r="I26" s="650"/>
      <c r="J26" s="650"/>
      <c r="K26" s="650"/>
      <c r="L26" s="650"/>
      <c r="M26" s="650"/>
      <c r="N26" s="650"/>
      <c r="O26" s="650"/>
      <c r="P26" s="650"/>
      <c r="Q26" s="650"/>
      <c r="R26" s="577"/>
      <c r="S26" s="87"/>
      <c r="T26" s="1080"/>
      <c r="U26" s="1080"/>
      <c r="V26" s="1465"/>
      <c r="W26" s="1080"/>
      <c r="X26" s="1080"/>
      <c r="Y26" s="1080"/>
      <c r="Z26" s="1080"/>
      <c r="AA26" s="1080"/>
      <c r="AB26" s="1080"/>
      <c r="AC26" s="1080"/>
      <c r="AD26" s="1080"/>
      <c r="AE26" s="1080"/>
      <c r="AF26" s="1080"/>
      <c r="AG26" s="1080"/>
      <c r="AH26" s="1080"/>
      <c r="AI26" s="1080"/>
      <c r="AJ26" s="1080"/>
      <c r="AK26" s="1080"/>
      <c r="AL26" s="1080"/>
      <c r="AM26" s="1080"/>
      <c r="AN26" s="1080"/>
    </row>
    <row r="27" spans="1:40" s="433" customFormat="1" ht="10.5" customHeight="1" x14ac:dyDescent="0.2">
      <c r="A27" s="406"/>
      <c r="B27" s="469"/>
      <c r="C27" s="416"/>
      <c r="D27" s="172"/>
      <c r="E27" s="650"/>
      <c r="F27" s="650"/>
      <c r="G27" s="650"/>
      <c r="H27" s="650"/>
      <c r="I27" s="650"/>
      <c r="J27" s="650"/>
      <c r="K27" s="650"/>
      <c r="L27" s="650"/>
      <c r="M27" s="650"/>
      <c r="N27" s="650"/>
      <c r="O27" s="650"/>
      <c r="P27" s="650"/>
      <c r="Q27" s="650"/>
      <c r="R27" s="577"/>
      <c r="S27" s="87"/>
      <c r="T27" s="1080"/>
      <c r="U27" s="1080"/>
      <c r="V27" s="1465"/>
      <c r="W27" s="1080"/>
      <c r="X27" s="1080"/>
      <c r="Y27" s="1080"/>
      <c r="Z27" s="1080"/>
      <c r="AA27" s="1080"/>
      <c r="AB27" s="1080"/>
      <c r="AC27" s="1080"/>
      <c r="AD27" s="1080"/>
      <c r="AE27" s="1080"/>
      <c r="AF27" s="1080"/>
      <c r="AG27" s="1080"/>
      <c r="AH27" s="1080"/>
      <c r="AI27" s="1080"/>
      <c r="AJ27" s="1080"/>
      <c r="AK27" s="1080"/>
      <c r="AL27" s="1080"/>
      <c r="AM27" s="1080"/>
      <c r="AN27" s="1080"/>
    </row>
    <row r="28" spans="1:40" s="433" customFormat="1" ht="6" customHeight="1" x14ac:dyDescent="0.2">
      <c r="A28" s="406"/>
      <c r="B28" s="469"/>
      <c r="C28" s="416"/>
      <c r="D28" s="172"/>
      <c r="E28" s="650"/>
      <c r="F28" s="650"/>
      <c r="G28" s="650"/>
      <c r="H28" s="650"/>
      <c r="I28" s="650"/>
      <c r="J28" s="650"/>
      <c r="K28" s="650"/>
      <c r="L28" s="650"/>
      <c r="M28" s="650"/>
      <c r="N28" s="650"/>
      <c r="O28" s="650"/>
      <c r="P28" s="650"/>
      <c r="Q28" s="650"/>
      <c r="R28" s="577"/>
      <c r="S28" s="87"/>
      <c r="T28" s="1080"/>
      <c r="U28" s="1080"/>
      <c r="V28" s="1080"/>
      <c r="W28" s="1080"/>
      <c r="X28" s="1080"/>
      <c r="Y28" s="1080"/>
      <c r="Z28" s="1080"/>
      <c r="AA28" s="1080"/>
      <c r="AB28" s="1080"/>
      <c r="AC28" s="1080"/>
      <c r="AD28" s="1080"/>
      <c r="AE28" s="1080"/>
      <c r="AF28" s="1080"/>
      <c r="AG28" s="1080"/>
      <c r="AH28" s="1080"/>
      <c r="AI28" s="1080"/>
      <c r="AJ28" s="1080"/>
      <c r="AK28" s="1080"/>
      <c r="AL28" s="1080"/>
      <c r="AM28" s="1080"/>
      <c r="AN28" s="1080"/>
    </row>
    <row r="29" spans="1:40" s="647" customFormat="1" ht="15.75" customHeight="1" x14ac:dyDescent="0.2">
      <c r="A29" s="646"/>
      <c r="B29" s="499"/>
      <c r="C29" s="951" t="s">
        <v>307</v>
      </c>
      <c r="D29" s="218"/>
      <c r="E29" s="651"/>
      <c r="F29" s="652"/>
      <c r="G29" s="652"/>
      <c r="H29" s="652"/>
      <c r="I29" s="652"/>
      <c r="J29" s="652"/>
      <c r="K29" s="652"/>
      <c r="L29" s="652"/>
      <c r="M29" s="652"/>
      <c r="N29" s="652"/>
      <c r="O29" s="652"/>
      <c r="P29" s="652"/>
      <c r="Q29" s="652"/>
      <c r="R29" s="714"/>
      <c r="S29" s="393"/>
      <c r="T29" s="1464"/>
      <c r="U29" s="1466"/>
      <c r="V29" s="1466"/>
      <c r="W29" s="1464"/>
      <c r="X29" s="1464"/>
      <c r="Y29" s="1464"/>
      <c r="Z29" s="1464"/>
      <c r="AA29" s="1464"/>
      <c r="AB29" s="1464"/>
      <c r="AC29" s="1464"/>
      <c r="AD29" s="1464"/>
      <c r="AE29" s="1464"/>
      <c r="AF29" s="1464"/>
      <c r="AG29" s="1464"/>
      <c r="AH29" s="1464"/>
      <c r="AI29" s="1464"/>
      <c r="AJ29" s="1464"/>
      <c r="AK29" s="1464"/>
      <c r="AL29" s="1464"/>
      <c r="AM29" s="1464"/>
      <c r="AN29" s="1464"/>
    </row>
    <row r="30" spans="1:40" s="433" customFormat="1" ht="11.25" customHeight="1" x14ac:dyDescent="0.2">
      <c r="A30" s="406"/>
      <c r="B30" s="469"/>
      <c r="C30" s="953"/>
      <c r="D30" s="95" t="s">
        <v>151</v>
      </c>
      <c r="E30" s="649">
        <v>3.7085668282333333</v>
      </c>
      <c r="F30" s="649">
        <v>2.7692745808666666</v>
      </c>
      <c r="G30" s="649">
        <v>2.5238975948666664</v>
      </c>
      <c r="H30" s="649">
        <v>2.9188350694</v>
      </c>
      <c r="I30" s="649">
        <v>2.8871800014999995</v>
      </c>
      <c r="J30" s="649">
        <v>2.8021648707666671</v>
      </c>
      <c r="K30" s="649">
        <v>2.3389472801999998</v>
      </c>
      <c r="L30" s="649">
        <v>1.8427612698666669</v>
      </c>
      <c r="M30" s="649">
        <v>2.3053573854000002</v>
      </c>
      <c r="N30" s="649">
        <v>2.8493574175333336</v>
      </c>
      <c r="O30" s="649">
        <v>4.5561968316000003</v>
      </c>
      <c r="P30" s="649">
        <v>4.8641431524999996</v>
      </c>
      <c r="Q30" s="649">
        <v>5.1962669334333329</v>
      </c>
      <c r="R30" s="715"/>
      <c r="S30" s="87"/>
      <c r="T30" s="1080"/>
      <c r="U30" s="1466"/>
      <c r="V30" s="1466"/>
      <c r="W30" s="1080"/>
      <c r="X30" s="1080"/>
      <c r="Y30" s="1080"/>
      <c r="Z30" s="1080"/>
      <c r="AA30" s="1080"/>
      <c r="AB30" s="1080"/>
      <c r="AC30" s="1080"/>
      <c r="AD30" s="1080"/>
      <c r="AE30" s="1080"/>
      <c r="AF30" s="1080"/>
      <c r="AG30" s="1080"/>
      <c r="AH30" s="1080"/>
      <c r="AI30" s="1080"/>
      <c r="AJ30" s="1080"/>
      <c r="AK30" s="1080"/>
      <c r="AL30" s="1080"/>
      <c r="AM30" s="1080"/>
      <c r="AN30" s="1080"/>
    </row>
    <row r="31" spans="1:40" s="433" customFormat="1" ht="12.75" customHeight="1" x14ac:dyDescent="0.2">
      <c r="A31" s="406"/>
      <c r="B31" s="469"/>
      <c r="C31" s="953"/>
      <c r="D31" s="95" t="s">
        <v>472</v>
      </c>
      <c r="E31" s="649">
        <v>-18.176212647566668</v>
      </c>
      <c r="F31" s="649">
        <v>-18.3057770128</v>
      </c>
      <c r="G31" s="649">
        <v>-18.647556284766665</v>
      </c>
      <c r="H31" s="649">
        <v>-19.607241966999997</v>
      </c>
      <c r="I31" s="649">
        <v>-18.916458150299999</v>
      </c>
      <c r="J31" s="649">
        <v>-18.919849154566666</v>
      </c>
      <c r="K31" s="649">
        <v>-19.912689063033334</v>
      </c>
      <c r="L31" s="649">
        <v>-20.8419534258</v>
      </c>
      <c r="M31" s="649">
        <v>-20.117484865733335</v>
      </c>
      <c r="N31" s="649">
        <v>-16.9534847376</v>
      </c>
      <c r="O31" s="649">
        <v>-14.351692901599998</v>
      </c>
      <c r="P31" s="649">
        <v>-11.954813460666665</v>
      </c>
      <c r="Q31" s="649">
        <v>-10.813997158200001</v>
      </c>
      <c r="R31" s="715"/>
      <c r="S31" s="87"/>
      <c r="T31" s="1080"/>
      <c r="U31" s="1080"/>
      <c r="V31" s="1080"/>
      <c r="W31" s="1080"/>
      <c r="X31" s="1080"/>
      <c r="Y31" s="1080"/>
      <c r="Z31" s="1080"/>
      <c r="AA31" s="1080"/>
      <c r="AB31" s="1080"/>
      <c r="AC31" s="1080"/>
      <c r="AD31" s="1080"/>
      <c r="AE31" s="1080"/>
      <c r="AF31" s="1080"/>
      <c r="AG31" s="1080"/>
      <c r="AH31" s="1080"/>
      <c r="AI31" s="1080"/>
      <c r="AJ31" s="1080"/>
      <c r="AK31" s="1080"/>
      <c r="AL31" s="1080"/>
      <c r="AM31" s="1080"/>
      <c r="AN31" s="1080"/>
    </row>
    <row r="32" spans="1:40" s="433" customFormat="1" ht="11.25" customHeight="1" x14ac:dyDescent="0.2">
      <c r="A32" s="406"/>
      <c r="B32" s="469"/>
      <c r="C32" s="953"/>
      <c r="D32" s="95" t="s">
        <v>149</v>
      </c>
      <c r="E32" s="649">
        <v>2.9680134323666665</v>
      </c>
      <c r="F32" s="649">
        <v>3.0651380337333332</v>
      </c>
      <c r="G32" s="649">
        <v>3.1187361580333337</v>
      </c>
      <c r="H32" s="649">
        <v>1.6663340543333334</v>
      </c>
      <c r="I32" s="649">
        <v>0.77182998366666655</v>
      </c>
      <c r="J32" s="649">
        <v>-0.28466725206666665</v>
      </c>
      <c r="K32" s="649">
        <v>0.86249263476666671</v>
      </c>
      <c r="L32" s="649">
        <v>1.6397862595333332</v>
      </c>
      <c r="M32" s="649">
        <v>2.4739454872333333</v>
      </c>
      <c r="N32" s="649">
        <v>2.4816706312000001</v>
      </c>
      <c r="O32" s="649">
        <v>2.9375475192000002</v>
      </c>
      <c r="P32" s="649">
        <v>3.3811910015666666</v>
      </c>
      <c r="Q32" s="649">
        <v>4.060561703566667</v>
      </c>
      <c r="R32" s="715"/>
      <c r="S32" s="87"/>
      <c r="T32" s="1080"/>
      <c r="U32" s="1080"/>
      <c r="V32" s="1080"/>
      <c r="W32" s="1080"/>
      <c r="X32" s="1080"/>
      <c r="Y32" s="1080"/>
      <c r="Z32" s="1080"/>
      <c r="AA32" s="1080"/>
      <c r="AB32" s="1080"/>
      <c r="AC32" s="1080"/>
      <c r="AD32" s="1080"/>
      <c r="AE32" s="1080"/>
      <c r="AF32" s="1080"/>
      <c r="AG32" s="1080"/>
      <c r="AH32" s="1080"/>
      <c r="AI32" s="1080"/>
      <c r="AJ32" s="1080"/>
      <c r="AK32" s="1080"/>
      <c r="AL32" s="1080"/>
      <c r="AM32" s="1080"/>
      <c r="AN32" s="1080"/>
    </row>
    <row r="33" spans="1:40" s="433" customFormat="1" ht="12" customHeight="1" x14ac:dyDescent="0.2">
      <c r="A33" s="406"/>
      <c r="B33" s="469"/>
      <c r="C33" s="953"/>
      <c r="D33" s="95" t="s">
        <v>152</v>
      </c>
      <c r="E33" s="649">
        <v>0.10941049166666694</v>
      </c>
      <c r="F33" s="649">
        <v>0.58868993100000055</v>
      </c>
      <c r="G33" s="649">
        <v>0.30609487633333349</v>
      </c>
      <c r="H33" s="649">
        <v>2.8307019383333336</v>
      </c>
      <c r="I33" s="649">
        <v>2.4478588099999996</v>
      </c>
      <c r="J33" s="649">
        <v>2.9360010569999999</v>
      </c>
      <c r="K33" s="649">
        <v>3.1124567139999999</v>
      </c>
      <c r="L33" s="649">
        <v>4.8875659469999997</v>
      </c>
      <c r="M33" s="649">
        <v>5.228178084333333</v>
      </c>
      <c r="N33" s="649">
        <v>6.0211151700000007</v>
      </c>
      <c r="O33" s="649">
        <v>5.1959042936666657</v>
      </c>
      <c r="P33" s="649">
        <v>4.5965489869999994</v>
      </c>
      <c r="Q33" s="649">
        <v>3.7730347263333326</v>
      </c>
      <c r="R33" s="715"/>
      <c r="S33" s="87"/>
      <c r="T33" s="1080"/>
      <c r="U33" s="1080"/>
      <c r="V33" s="1080"/>
      <c r="W33" s="1080"/>
      <c r="X33" s="1080"/>
      <c r="Y33" s="1080"/>
      <c r="Z33" s="1080"/>
      <c r="AA33" s="1080"/>
      <c r="AB33" s="1080"/>
      <c r="AC33" s="1080"/>
      <c r="AD33" s="1080"/>
      <c r="AE33" s="1080"/>
      <c r="AF33" s="1080"/>
      <c r="AG33" s="1080"/>
      <c r="AH33" s="1080"/>
      <c r="AI33" s="1080"/>
      <c r="AJ33" s="1080"/>
      <c r="AK33" s="1080"/>
      <c r="AL33" s="1080"/>
      <c r="AM33" s="1080"/>
      <c r="AN33" s="1080"/>
    </row>
    <row r="34" spans="1:40" s="647" customFormat="1" ht="21" customHeight="1" x14ac:dyDescent="0.2">
      <c r="A34" s="646"/>
      <c r="B34" s="499"/>
      <c r="C34" s="1767" t="s">
        <v>306</v>
      </c>
      <c r="D34" s="1767"/>
      <c r="E34" s="653">
        <v>6.6243175043699694</v>
      </c>
      <c r="F34" s="653">
        <v>7.9751248866932061</v>
      </c>
      <c r="G34" s="653">
        <v>8.5111870487843504</v>
      </c>
      <c r="H34" s="653">
        <v>8.8907257595626934</v>
      </c>
      <c r="I34" s="653">
        <v>7.4526817777957435</v>
      </c>
      <c r="J34" s="653">
        <v>6.2977295186650295</v>
      </c>
      <c r="K34" s="653">
        <v>3.4298274847939019</v>
      </c>
      <c r="L34" s="653">
        <v>0.16979258846926223</v>
      </c>
      <c r="M34" s="653">
        <v>-3.3476755004570311</v>
      </c>
      <c r="N34" s="653">
        <v>-6.0651560548957661</v>
      </c>
      <c r="O34" s="653">
        <v>-8.5326332966785703</v>
      </c>
      <c r="P34" s="653">
        <v>-11.494659011243739</v>
      </c>
      <c r="Q34" s="653">
        <v>-14.494213061404613</v>
      </c>
      <c r="R34" s="714"/>
      <c r="S34" s="393"/>
      <c r="T34" s="1464"/>
      <c r="U34" s="1464"/>
      <c r="V34" s="1464"/>
      <c r="W34" s="1464"/>
      <c r="X34" s="1464"/>
      <c r="Y34" s="1464"/>
      <c r="Z34" s="1464"/>
      <c r="AA34" s="1464"/>
      <c r="AB34" s="1464"/>
      <c r="AC34" s="1464"/>
      <c r="AD34" s="1464"/>
      <c r="AE34" s="1464"/>
      <c r="AF34" s="1464"/>
      <c r="AG34" s="1464"/>
      <c r="AH34" s="1464"/>
      <c r="AI34" s="1464"/>
      <c r="AJ34" s="1464"/>
      <c r="AK34" s="1464"/>
      <c r="AL34" s="1464"/>
      <c r="AM34" s="1464"/>
      <c r="AN34" s="1464"/>
    </row>
    <row r="35" spans="1:40" s="658" customFormat="1" ht="16.5" customHeight="1" x14ac:dyDescent="0.2">
      <c r="A35" s="654"/>
      <c r="B35" s="655"/>
      <c r="C35" s="355" t="s">
        <v>337</v>
      </c>
      <c r="D35" s="656"/>
      <c r="E35" s="657">
        <v>-11.887589285746495</v>
      </c>
      <c r="F35" s="657">
        <v>-12.627414195201835</v>
      </c>
      <c r="G35" s="657">
        <v>-12.972060245833285</v>
      </c>
      <c r="H35" s="657">
        <v>-13.251260494122596</v>
      </c>
      <c r="I35" s="657">
        <v>-12.387785044482669</v>
      </c>
      <c r="J35" s="657">
        <v>-11.585816020301444</v>
      </c>
      <c r="K35" s="657">
        <v>-10.451843627392748</v>
      </c>
      <c r="L35" s="657">
        <v>-8.2249159666128602</v>
      </c>
      <c r="M35" s="657">
        <v>-6.1721253045424982</v>
      </c>
      <c r="N35" s="657">
        <v>-4.4160331312664205</v>
      </c>
      <c r="O35" s="657">
        <v>-3.3707490664370581</v>
      </c>
      <c r="P35" s="657">
        <v>-1.7710049745440923</v>
      </c>
      <c r="Q35" s="657">
        <v>0.12620790901790321</v>
      </c>
      <c r="R35" s="716"/>
      <c r="S35" s="394"/>
      <c r="T35" s="656"/>
      <c r="U35" s="656"/>
      <c r="V35" s="656"/>
      <c r="W35" s="656"/>
      <c r="X35" s="656"/>
      <c r="Y35" s="656"/>
      <c r="Z35" s="656"/>
      <c r="AA35" s="656"/>
      <c r="AB35" s="656"/>
      <c r="AC35" s="656"/>
      <c r="AD35" s="656"/>
      <c r="AE35" s="656"/>
      <c r="AF35" s="656"/>
      <c r="AG35" s="656"/>
      <c r="AH35" s="656"/>
      <c r="AI35" s="656"/>
      <c r="AJ35" s="656"/>
      <c r="AK35" s="656"/>
      <c r="AL35" s="656"/>
      <c r="AM35" s="656"/>
      <c r="AN35" s="656"/>
    </row>
    <row r="36" spans="1:40" s="433" customFormat="1" ht="10.5" customHeight="1" x14ac:dyDescent="0.2">
      <c r="A36" s="406"/>
      <c r="B36" s="469"/>
      <c r="C36" s="659"/>
      <c r="D36" s="172"/>
      <c r="E36" s="660"/>
      <c r="F36" s="660"/>
      <c r="G36" s="660"/>
      <c r="H36" s="660"/>
      <c r="I36" s="660"/>
      <c r="J36" s="660"/>
      <c r="K36" s="660"/>
      <c r="L36" s="660"/>
      <c r="M36" s="660"/>
      <c r="N36" s="660"/>
      <c r="O36" s="660"/>
      <c r="P36" s="660"/>
      <c r="Q36" s="660"/>
      <c r="R36" s="715"/>
      <c r="S36" s="87"/>
      <c r="T36" s="1080"/>
      <c r="U36" s="1080"/>
      <c r="V36" s="1080"/>
      <c r="W36" s="1080"/>
      <c r="X36" s="1080"/>
      <c r="Y36" s="1080"/>
      <c r="Z36" s="1080"/>
      <c r="AA36" s="1080"/>
      <c r="AB36" s="1080"/>
      <c r="AC36" s="1080"/>
      <c r="AD36" s="1080"/>
      <c r="AE36" s="1080"/>
      <c r="AF36" s="1080"/>
      <c r="AG36" s="1080"/>
      <c r="AH36" s="1080"/>
      <c r="AI36" s="1080"/>
      <c r="AJ36" s="1080"/>
      <c r="AK36" s="1080"/>
      <c r="AL36" s="1080"/>
      <c r="AM36" s="1080"/>
      <c r="AN36" s="1080"/>
    </row>
    <row r="37" spans="1:40" s="433" customFormat="1" ht="10.5" customHeight="1" x14ac:dyDescent="0.2">
      <c r="A37" s="406"/>
      <c r="B37" s="469"/>
      <c r="C37" s="659"/>
      <c r="D37" s="172"/>
      <c r="E37" s="660"/>
      <c r="F37" s="660"/>
      <c r="G37" s="660"/>
      <c r="H37" s="660"/>
      <c r="I37" s="660"/>
      <c r="J37" s="660"/>
      <c r="K37" s="660"/>
      <c r="L37" s="660"/>
      <c r="M37" s="660"/>
      <c r="N37" s="660"/>
      <c r="O37" s="660"/>
      <c r="P37" s="660"/>
      <c r="Q37" s="660"/>
      <c r="R37" s="715"/>
      <c r="S37" s="87"/>
      <c r="T37" s="1080"/>
      <c r="U37" s="1080"/>
      <c r="V37" s="1080"/>
      <c r="W37" s="1080"/>
      <c r="X37" s="1080"/>
      <c r="Y37" s="1080"/>
      <c r="Z37" s="1080"/>
      <c r="AA37" s="1080"/>
      <c r="AB37" s="1080"/>
      <c r="AC37" s="1080"/>
      <c r="AD37" s="1080"/>
      <c r="AE37" s="1080"/>
      <c r="AF37" s="1080"/>
      <c r="AG37" s="1080"/>
      <c r="AH37" s="1080"/>
      <c r="AI37" s="1080"/>
      <c r="AJ37" s="1080"/>
      <c r="AK37" s="1080"/>
      <c r="AL37" s="1080"/>
      <c r="AM37" s="1080"/>
      <c r="AN37" s="1080"/>
    </row>
    <row r="38" spans="1:40" s="433" customFormat="1" ht="10.5" customHeight="1" x14ac:dyDescent="0.2">
      <c r="A38" s="406"/>
      <c r="B38" s="469"/>
      <c r="C38" s="659"/>
      <c r="D38" s="172"/>
      <c r="E38" s="660"/>
      <c r="F38" s="660"/>
      <c r="G38" s="660"/>
      <c r="H38" s="660"/>
      <c r="I38" s="660"/>
      <c r="J38" s="660"/>
      <c r="K38" s="660"/>
      <c r="L38" s="660"/>
      <c r="M38" s="660"/>
      <c r="N38" s="660"/>
      <c r="O38" s="660"/>
      <c r="P38" s="660"/>
      <c r="Q38" s="660"/>
      <c r="R38" s="715"/>
      <c r="S38" s="87"/>
      <c r="T38" s="1080"/>
      <c r="U38" s="1080"/>
      <c r="V38" s="1080"/>
      <c r="W38" s="1080"/>
      <c r="X38" s="1080"/>
      <c r="Y38" s="1080"/>
      <c r="Z38" s="1080"/>
      <c r="AA38" s="1080"/>
      <c r="AB38" s="1080"/>
      <c r="AC38" s="1080"/>
      <c r="AD38" s="1080"/>
      <c r="AE38" s="1080"/>
      <c r="AF38" s="1080"/>
      <c r="AG38" s="1080"/>
      <c r="AH38" s="1080"/>
      <c r="AI38" s="1080"/>
      <c r="AJ38" s="1080"/>
      <c r="AK38" s="1080"/>
      <c r="AL38" s="1080"/>
      <c r="AM38" s="1080"/>
      <c r="AN38" s="1080"/>
    </row>
    <row r="39" spans="1:40" s="433" customFormat="1" ht="10.5" customHeight="1" x14ac:dyDescent="0.2">
      <c r="A39" s="406"/>
      <c r="B39" s="469"/>
      <c r="C39" s="659"/>
      <c r="D39" s="172"/>
      <c r="E39" s="660"/>
      <c r="F39" s="660"/>
      <c r="G39" s="660"/>
      <c r="H39" s="660"/>
      <c r="I39" s="660"/>
      <c r="J39" s="660"/>
      <c r="K39" s="660"/>
      <c r="L39" s="660"/>
      <c r="M39" s="660"/>
      <c r="N39" s="660"/>
      <c r="O39" s="660"/>
      <c r="P39" s="660"/>
      <c r="Q39" s="660"/>
      <c r="R39" s="715"/>
      <c r="S39" s="87"/>
      <c r="T39" s="1080"/>
      <c r="U39" s="1080"/>
      <c r="V39" s="1080"/>
      <c r="W39" s="1080"/>
      <c r="X39" s="1080"/>
      <c r="Y39" s="1080"/>
      <c r="Z39" s="1080"/>
      <c r="AA39" s="1080"/>
      <c r="AB39" s="1080"/>
      <c r="AC39" s="1080"/>
      <c r="AD39" s="1080"/>
      <c r="AE39" s="1080"/>
      <c r="AF39" s="1080"/>
      <c r="AG39" s="1080"/>
      <c r="AH39" s="1080"/>
      <c r="AI39" s="1080"/>
      <c r="AJ39" s="1080"/>
      <c r="AK39" s="1080"/>
      <c r="AL39" s="1080"/>
      <c r="AM39" s="1080"/>
      <c r="AN39" s="1080"/>
    </row>
    <row r="40" spans="1:40" s="433" customFormat="1" ht="10.5" customHeight="1" x14ac:dyDescent="0.2">
      <c r="A40" s="406"/>
      <c r="B40" s="469"/>
      <c r="C40" s="659"/>
      <c r="D40" s="172"/>
      <c r="E40" s="660"/>
      <c r="F40" s="660"/>
      <c r="G40" s="660"/>
      <c r="H40" s="660"/>
      <c r="I40" s="660"/>
      <c r="J40" s="660"/>
      <c r="K40" s="660"/>
      <c r="L40" s="660"/>
      <c r="M40" s="660"/>
      <c r="N40" s="660"/>
      <c r="O40" s="660"/>
      <c r="P40" s="660"/>
      <c r="Q40" s="660"/>
      <c r="R40" s="715"/>
      <c r="S40" s="87"/>
      <c r="T40" s="1080"/>
      <c r="U40" s="1080"/>
      <c r="V40" s="1080"/>
      <c r="W40" s="1080"/>
      <c r="X40" s="1080"/>
      <c r="Y40" s="1080"/>
      <c r="Z40" s="1080"/>
      <c r="AA40" s="1080"/>
      <c r="AB40" s="1080"/>
      <c r="AC40" s="1080"/>
      <c r="AD40" s="1080"/>
      <c r="AE40" s="1080"/>
      <c r="AF40" s="1080"/>
      <c r="AG40" s="1080"/>
      <c r="AH40" s="1080"/>
      <c r="AI40" s="1080"/>
      <c r="AJ40" s="1080"/>
      <c r="AK40" s="1080"/>
      <c r="AL40" s="1080"/>
      <c r="AM40" s="1080"/>
      <c r="AN40" s="1080"/>
    </row>
    <row r="41" spans="1:40" s="433" customFormat="1" ht="10.5" customHeight="1" x14ac:dyDescent="0.2">
      <c r="A41" s="406"/>
      <c r="B41" s="469"/>
      <c r="C41" s="659"/>
      <c r="D41" s="172"/>
      <c r="E41" s="660"/>
      <c r="F41" s="660"/>
      <c r="G41" s="660"/>
      <c r="H41" s="660"/>
      <c r="I41" s="660"/>
      <c r="J41" s="660"/>
      <c r="K41" s="660"/>
      <c r="L41" s="660"/>
      <c r="M41" s="660"/>
      <c r="N41" s="660"/>
      <c r="O41" s="660"/>
      <c r="P41" s="660"/>
      <c r="Q41" s="660"/>
      <c r="R41" s="715"/>
      <c r="S41" s="87"/>
      <c r="T41" s="1080"/>
      <c r="U41" s="1080"/>
      <c r="V41" s="1080"/>
      <c r="W41" s="1080"/>
      <c r="X41" s="1080"/>
      <c r="Y41" s="1080"/>
      <c r="Z41" s="1080"/>
      <c r="AA41" s="1080"/>
      <c r="AB41" s="1080"/>
      <c r="AC41" s="1080"/>
      <c r="AD41" s="1080"/>
      <c r="AE41" s="1080"/>
      <c r="AF41" s="1080"/>
      <c r="AG41" s="1080"/>
      <c r="AH41" s="1080"/>
      <c r="AI41" s="1080"/>
      <c r="AJ41" s="1080"/>
      <c r="AK41" s="1080"/>
      <c r="AL41" s="1080"/>
      <c r="AM41" s="1080"/>
      <c r="AN41" s="1080"/>
    </row>
    <row r="42" spans="1:40" s="433" customFormat="1" ht="10.5" customHeight="1" x14ac:dyDescent="0.2">
      <c r="A42" s="406"/>
      <c r="B42" s="469"/>
      <c r="C42" s="659"/>
      <c r="D42" s="172"/>
      <c r="E42" s="660"/>
      <c r="F42" s="660"/>
      <c r="G42" s="660"/>
      <c r="H42" s="660"/>
      <c r="I42" s="660"/>
      <c r="J42" s="660"/>
      <c r="K42" s="660"/>
      <c r="L42" s="660"/>
      <c r="M42" s="660"/>
      <c r="N42" s="660"/>
      <c r="O42" s="660"/>
      <c r="P42" s="660"/>
      <c r="Q42" s="660"/>
      <c r="R42" s="715"/>
      <c r="S42" s="87"/>
      <c r="T42" s="1080"/>
      <c r="U42" s="1080"/>
      <c r="V42" s="1080"/>
      <c r="W42" s="1080"/>
      <c r="X42" s="1080"/>
      <c r="Y42" s="1080"/>
      <c r="Z42" s="1080"/>
      <c r="AA42" s="1080"/>
      <c r="AB42" s="1080"/>
      <c r="AC42" s="1080"/>
      <c r="AD42" s="1080"/>
      <c r="AE42" s="1080"/>
      <c r="AF42" s="1080"/>
      <c r="AG42" s="1080"/>
      <c r="AH42" s="1080"/>
      <c r="AI42" s="1080"/>
      <c r="AJ42" s="1080"/>
      <c r="AK42" s="1080"/>
      <c r="AL42" s="1080"/>
      <c r="AM42" s="1080"/>
      <c r="AN42" s="1080"/>
    </row>
    <row r="43" spans="1:40" s="433" customFormat="1" ht="10.5" customHeight="1" x14ac:dyDescent="0.2">
      <c r="A43" s="406"/>
      <c r="B43" s="469"/>
      <c r="C43" s="659"/>
      <c r="D43" s="172"/>
      <c r="E43" s="660"/>
      <c r="F43" s="660"/>
      <c r="G43" s="660"/>
      <c r="H43" s="660"/>
      <c r="I43" s="660"/>
      <c r="J43" s="660"/>
      <c r="K43" s="660"/>
      <c r="L43" s="660"/>
      <c r="M43" s="660"/>
      <c r="N43" s="660"/>
      <c r="O43" s="660"/>
      <c r="P43" s="660"/>
      <c r="Q43" s="660"/>
      <c r="R43" s="715"/>
      <c r="S43" s="87"/>
      <c r="T43" s="1080"/>
      <c r="U43" s="1080"/>
      <c r="V43" s="1080"/>
      <c r="W43" s="1080"/>
      <c r="X43" s="1080"/>
      <c r="Y43" s="1080"/>
      <c r="Z43" s="1080"/>
      <c r="AA43" s="1080"/>
      <c r="AB43" s="1080"/>
      <c r="AC43" s="1080"/>
      <c r="AD43" s="1080"/>
      <c r="AE43" s="1080"/>
      <c r="AF43" s="1080"/>
      <c r="AG43" s="1080"/>
      <c r="AH43" s="1080"/>
      <c r="AI43" s="1080"/>
      <c r="AJ43" s="1080"/>
      <c r="AK43" s="1080"/>
      <c r="AL43" s="1080"/>
      <c r="AM43" s="1080"/>
      <c r="AN43" s="1080"/>
    </row>
    <row r="44" spans="1:40" s="433" customFormat="1" ht="10.5" customHeight="1" x14ac:dyDescent="0.2">
      <c r="A44" s="406"/>
      <c r="B44" s="469"/>
      <c r="C44" s="659"/>
      <c r="D44" s="172"/>
      <c r="E44" s="660"/>
      <c r="F44" s="660"/>
      <c r="G44" s="660"/>
      <c r="H44" s="660"/>
      <c r="I44" s="660"/>
      <c r="J44" s="660"/>
      <c r="K44" s="660"/>
      <c r="L44" s="660"/>
      <c r="M44" s="660"/>
      <c r="N44" s="660"/>
      <c r="O44" s="660"/>
      <c r="P44" s="660"/>
      <c r="Q44" s="660"/>
      <c r="R44" s="715"/>
      <c r="S44" s="87"/>
      <c r="T44" s="1080"/>
      <c r="U44" s="1080"/>
      <c r="V44" s="1080"/>
      <c r="W44" s="1080"/>
      <c r="X44" s="1080"/>
      <c r="Y44" s="1080"/>
      <c r="Z44" s="1080"/>
      <c r="AA44" s="1080"/>
      <c r="AB44" s="1080"/>
      <c r="AC44" s="1080"/>
      <c r="AD44" s="1080"/>
      <c r="AE44" s="1080"/>
      <c r="AF44" s="1080"/>
      <c r="AG44" s="1080"/>
      <c r="AH44" s="1080"/>
      <c r="AI44" s="1080"/>
      <c r="AJ44" s="1080"/>
      <c r="AK44" s="1080"/>
      <c r="AL44" s="1080"/>
      <c r="AM44" s="1080"/>
      <c r="AN44" s="1080"/>
    </row>
    <row r="45" spans="1:40" s="433" customFormat="1" ht="10.5" customHeight="1" x14ac:dyDescent="0.2">
      <c r="A45" s="406"/>
      <c r="B45" s="469"/>
      <c r="C45" s="659"/>
      <c r="D45" s="172"/>
      <c r="E45" s="660"/>
      <c r="F45" s="660"/>
      <c r="G45" s="660"/>
      <c r="H45" s="660"/>
      <c r="I45" s="660"/>
      <c r="J45" s="660"/>
      <c r="K45" s="660"/>
      <c r="L45" s="660"/>
      <c r="M45" s="660"/>
      <c r="N45" s="660"/>
      <c r="O45" s="660"/>
      <c r="P45" s="660"/>
      <c r="Q45" s="660"/>
      <c r="R45" s="715"/>
      <c r="S45" s="87"/>
      <c r="T45" s="1080"/>
      <c r="U45" s="1080"/>
      <c r="V45" s="1080"/>
      <c r="W45" s="1080"/>
      <c r="X45" s="1080"/>
      <c r="Y45" s="1080"/>
      <c r="Z45" s="1080"/>
      <c r="AA45" s="1080"/>
      <c r="AB45" s="1080"/>
      <c r="AC45" s="1080"/>
      <c r="AD45" s="1080"/>
      <c r="AE45" s="1080"/>
      <c r="AF45" s="1080"/>
      <c r="AG45" s="1080"/>
      <c r="AH45" s="1080"/>
      <c r="AI45" s="1080"/>
      <c r="AJ45" s="1080"/>
      <c r="AK45" s="1080"/>
      <c r="AL45" s="1080"/>
      <c r="AM45" s="1080"/>
      <c r="AN45" s="1080"/>
    </row>
    <row r="46" spans="1:40" s="433" customFormat="1" ht="10.5" customHeight="1" x14ac:dyDescent="0.2">
      <c r="A46" s="406"/>
      <c r="B46" s="469"/>
      <c r="C46" s="659"/>
      <c r="D46" s="172"/>
      <c r="E46" s="660"/>
      <c r="F46" s="660"/>
      <c r="G46" s="660"/>
      <c r="H46" s="660"/>
      <c r="I46" s="660"/>
      <c r="J46" s="660"/>
      <c r="K46" s="660"/>
      <c r="L46" s="660"/>
      <c r="M46" s="660"/>
      <c r="N46" s="660"/>
      <c r="O46" s="660"/>
      <c r="P46" s="660"/>
      <c r="Q46" s="660"/>
      <c r="R46" s="715"/>
      <c r="S46" s="87"/>
      <c r="T46" s="1080"/>
      <c r="U46" s="1080"/>
      <c r="V46" s="1080"/>
      <c r="W46" s="1080"/>
      <c r="X46" s="1080"/>
      <c r="Y46" s="1080"/>
      <c r="Z46" s="1080"/>
      <c r="AA46" s="1080"/>
      <c r="AB46" s="1080"/>
      <c r="AC46" s="1080"/>
      <c r="AD46" s="1080"/>
      <c r="AE46" s="1080"/>
      <c r="AF46" s="1080"/>
      <c r="AG46" s="1080"/>
      <c r="AH46" s="1080"/>
      <c r="AI46" s="1080"/>
      <c r="AJ46" s="1080"/>
      <c r="AK46" s="1080"/>
      <c r="AL46" s="1080"/>
      <c r="AM46" s="1080"/>
      <c r="AN46" s="1080"/>
    </row>
    <row r="47" spans="1:40" s="433" customFormat="1" ht="10.5" customHeight="1" x14ac:dyDescent="0.2">
      <c r="A47" s="406"/>
      <c r="B47" s="469"/>
      <c r="C47" s="659"/>
      <c r="D47" s="172"/>
      <c r="E47" s="660"/>
      <c r="F47" s="660"/>
      <c r="G47" s="660"/>
      <c r="H47" s="660"/>
      <c r="I47" s="660"/>
      <c r="J47" s="660"/>
      <c r="K47" s="660"/>
      <c r="L47" s="660"/>
      <c r="M47" s="660"/>
      <c r="N47" s="660"/>
      <c r="O47" s="660"/>
      <c r="P47" s="660"/>
      <c r="Q47" s="660"/>
      <c r="R47" s="715"/>
      <c r="S47" s="87"/>
      <c r="T47" s="1080"/>
      <c r="U47" s="1080"/>
      <c r="V47" s="1080"/>
      <c r="W47" s="1080"/>
      <c r="X47" s="1080"/>
      <c r="Y47" s="1080"/>
      <c r="Z47" s="1080"/>
      <c r="AA47" s="1080"/>
      <c r="AB47" s="1080"/>
      <c r="AC47" s="1080"/>
      <c r="AD47" s="1080"/>
      <c r="AE47" s="1080"/>
      <c r="AF47" s="1080"/>
      <c r="AG47" s="1080"/>
      <c r="AH47" s="1080"/>
      <c r="AI47" s="1080"/>
      <c r="AJ47" s="1080"/>
      <c r="AK47" s="1080"/>
      <c r="AL47" s="1080"/>
      <c r="AM47" s="1080"/>
      <c r="AN47" s="1080"/>
    </row>
    <row r="48" spans="1:40" s="433" customFormat="1" ht="10.5" customHeight="1" x14ac:dyDescent="0.2">
      <c r="A48" s="406"/>
      <c r="B48" s="469"/>
      <c r="C48" s="659"/>
      <c r="D48" s="172"/>
      <c r="E48" s="660"/>
      <c r="F48" s="660"/>
      <c r="G48" s="660"/>
      <c r="H48" s="660"/>
      <c r="I48" s="660"/>
      <c r="J48" s="660"/>
      <c r="K48" s="660"/>
      <c r="L48" s="660"/>
      <c r="M48" s="660"/>
      <c r="N48" s="660"/>
      <c r="O48" s="660"/>
      <c r="P48" s="660"/>
      <c r="Q48" s="660"/>
      <c r="R48" s="715"/>
      <c r="S48" s="87"/>
      <c r="T48" s="1080"/>
      <c r="U48" s="1080"/>
      <c r="V48" s="1080"/>
      <c r="W48" s="1080"/>
      <c r="X48" s="1080"/>
      <c r="Y48" s="1080"/>
      <c r="Z48" s="1080"/>
      <c r="AA48" s="1080"/>
      <c r="AB48" s="1080"/>
      <c r="AC48" s="1080"/>
      <c r="AD48" s="1080"/>
      <c r="AE48" s="1080"/>
      <c r="AF48" s="1080"/>
      <c r="AG48" s="1080"/>
      <c r="AH48" s="1080"/>
      <c r="AI48" s="1080"/>
      <c r="AJ48" s="1080"/>
      <c r="AK48" s="1080"/>
      <c r="AL48" s="1080"/>
      <c r="AM48" s="1080"/>
      <c r="AN48" s="1080"/>
    </row>
    <row r="49" spans="1:40" s="647" customFormat="1" ht="15.75" customHeight="1" x14ac:dyDescent="0.2">
      <c r="A49" s="646"/>
      <c r="B49" s="499"/>
      <c r="C49" s="951" t="s">
        <v>153</v>
      </c>
      <c r="D49" s="218"/>
      <c r="E49" s="651"/>
      <c r="F49" s="652"/>
      <c r="G49" s="652"/>
      <c r="H49" s="652"/>
      <c r="I49" s="652"/>
      <c r="J49" s="652"/>
      <c r="K49" s="652"/>
      <c r="L49" s="652"/>
      <c r="M49" s="652"/>
      <c r="N49" s="652"/>
      <c r="O49" s="652"/>
      <c r="P49" s="652"/>
      <c r="Q49" s="652"/>
      <c r="R49" s="714"/>
      <c r="S49" s="393"/>
      <c r="T49" s="1464"/>
      <c r="U49" s="1464"/>
      <c r="V49" s="1464"/>
      <c r="W49" s="1464"/>
      <c r="X49" s="1464"/>
      <c r="Y49" s="1464"/>
      <c r="Z49" s="1464"/>
      <c r="AA49" s="1464"/>
      <c r="AB49" s="1464"/>
      <c r="AC49" s="1464"/>
      <c r="AD49" s="1464"/>
      <c r="AE49" s="1464"/>
      <c r="AF49" s="1464"/>
      <c r="AG49" s="1464"/>
      <c r="AH49" s="1464"/>
      <c r="AI49" s="1464"/>
      <c r="AJ49" s="1464"/>
      <c r="AK49" s="1464"/>
      <c r="AL49" s="1464"/>
      <c r="AM49" s="1464"/>
      <c r="AN49" s="1464"/>
    </row>
    <row r="50" spans="1:40" s="647" customFormat="1" ht="15.75" customHeight="1" x14ac:dyDescent="0.2">
      <c r="A50" s="646"/>
      <c r="B50" s="499"/>
      <c r="C50" s="661"/>
      <c r="D50" s="244" t="s">
        <v>305</v>
      </c>
      <c r="E50" s="657">
        <v>534.95799999999997</v>
      </c>
      <c r="F50" s="657">
        <v>511.642</v>
      </c>
      <c r="G50" s="657">
        <v>497.66300000000001</v>
      </c>
      <c r="H50" s="657">
        <v>498.76299999999998</v>
      </c>
      <c r="I50" s="657">
        <v>491.10700000000003</v>
      </c>
      <c r="J50" s="657">
        <v>490.589</v>
      </c>
      <c r="K50" s="657">
        <v>486.43400000000003</v>
      </c>
      <c r="L50" s="657">
        <v>482.55599999999998</v>
      </c>
      <c r="M50" s="657">
        <v>494.73</v>
      </c>
      <c r="N50" s="657">
        <v>487.62900000000002</v>
      </c>
      <c r="O50" s="657">
        <v>471.47399999999999</v>
      </c>
      <c r="P50" s="657">
        <v>450.96100000000001</v>
      </c>
      <c r="Q50" s="657">
        <v>432.274</v>
      </c>
      <c r="R50" s="714"/>
      <c r="S50" s="393"/>
      <c r="T50" s="1464"/>
      <c r="U50" s="1464"/>
      <c r="V50" s="1464"/>
      <c r="W50" s="1464"/>
      <c r="X50" s="1464"/>
      <c r="Y50" s="1464"/>
      <c r="Z50" s="1464"/>
      <c r="AA50" s="1464"/>
      <c r="AB50" s="1464"/>
      <c r="AC50" s="1464"/>
      <c r="AD50" s="1464"/>
      <c r="AE50" s="1464"/>
      <c r="AF50" s="1464"/>
      <c r="AG50" s="1464"/>
      <c r="AH50" s="1464"/>
      <c r="AI50" s="1464"/>
      <c r="AJ50" s="1464"/>
      <c r="AK50" s="1464"/>
      <c r="AL50" s="1464"/>
      <c r="AM50" s="1464"/>
      <c r="AN50" s="1464"/>
    </row>
    <row r="51" spans="1:40" s="665" customFormat="1" ht="12" customHeight="1" x14ac:dyDescent="0.2">
      <c r="A51" s="662"/>
      <c r="B51" s="663"/>
      <c r="C51" s="664"/>
      <c r="D51" s="703" t="s">
        <v>237</v>
      </c>
      <c r="E51" s="649">
        <v>22.792000000000002</v>
      </c>
      <c r="F51" s="649">
        <v>21.03</v>
      </c>
      <c r="G51" s="649">
        <v>19.891999999999999</v>
      </c>
      <c r="H51" s="649">
        <v>19.463000000000001</v>
      </c>
      <c r="I51" s="649">
        <v>19.338999999999999</v>
      </c>
      <c r="J51" s="649">
        <v>20.108000000000001</v>
      </c>
      <c r="K51" s="649">
        <v>21.564</v>
      </c>
      <c r="L51" s="649">
        <v>21.448</v>
      </c>
      <c r="M51" s="649">
        <v>22.411999999999999</v>
      </c>
      <c r="N51" s="649">
        <v>21.803999999999998</v>
      </c>
      <c r="O51" s="649">
        <v>20.495999999999999</v>
      </c>
      <c r="P51" s="649">
        <v>18.724</v>
      </c>
      <c r="Q51" s="649">
        <v>17.57</v>
      </c>
      <c r="R51" s="717"/>
      <c r="S51" s="87"/>
      <c r="T51" s="1467"/>
      <c r="U51" s="1467"/>
      <c r="V51" s="1467"/>
      <c r="W51" s="1467"/>
      <c r="X51" s="1467"/>
      <c r="Y51" s="1467"/>
      <c r="Z51" s="1467"/>
      <c r="AA51" s="1467"/>
      <c r="AB51" s="1467"/>
      <c r="AC51" s="1467"/>
      <c r="AD51" s="1467"/>
      <c r="AE51" s="1467"/>
      <c r="AF51" s="1467"/>
      <c r="AG51" s="1467"/>
      <c r="AH51" s="1467"/>
      <c r="AI51" s="1467"/>
      <c r="AJ51" s="1467"/>
      <c r="AK51" s="1467"/>
      <c r="AL51" s="1467"/>
      <c r="AM51" s="1467"/>
      <c r="AN51" s="1467"/>
    </row>
    <row r="52" spans="1:40" s="669" customFormat="1" ht="15" customHeight="1" x14ac:dyDescent="0.2">
      <c r="A52" s="666"/>
      <c r="B52" s="667"/>
      <c r="C52" s="668"/>
      <c r="D52" s="244" t="s">
        <v>303</v>
      </c>
      <c r="E52" s="657">
        <v>50.006</v>
      </c>
      <c r="F52" s="657">
        <v>49.496000000000002</v>
      </c>
      <c r="G52" s="657">
        <v>47.27</v>
      </c>
      <c r="H52" s="657">
        <v>50.372</v>
      </c>
      <c r="I52" s="657">
        <v>65.453999999999994</v>
      </c>
      <c r="J52" s="657">
        <v>58.289000000000001</v>
      </c>
      <c r="K52" s="657">
        <v>58.241999999999997</v>
      </c>
      <c r="L52" s="657">
        <v>46.031999999999996</v>
      </c>
      <c r="M52" s="657">
        <v>59.506</v>
      </c>
      <c r="N52" s="657">
        <v>43.954000000000001</v>
      </c>
      <c r="O52" s="657">
        <v>50.847999999999999</v>
      </c>
      <c r="P52" s="657">
        <v>37.706000000000003</v>
      </c>
      <c r="Q52" s="657">
        <v>43.573</v>
      </c>
      <c r="R52" s="718"/>
      <c r="S52" s="393"/>
      <c r="T52" s="1468"/>
      <c r="U52" s="1468"/>
      <c r="V52" s="1468"/>
      <c r="W52" s="1468"/>
      <c r="X52" s="1468"/>
      <c r="Y52" s="1468"/>
      <c r="Z52" s="1468"/>
      <c r="AA52" s="1468"/>
      <c r="AB52" s="1468"/>
      <c r="AC52" s="1468"/>
      <c r="AD52" s="1468"/>
      <c r="AE52" s="1468"/>
      <c r="AF52" s="1468"/>
      <c r="AG52" s="1468"/>
      <c r="AH52" s="1468"/>
      <c r="AI52" s="1468"/>
      <c r="AJ52" s="1468"/>
      <c r="AK52" s="1468"/>
      <c r="AL52" s="1468"/>
      <c r="AM52" s="1468"/>
      <c r="AN52" s="1468"/>
    </row>
    <row r="53" spans="1:40" s="433" customFormat="1" ht="11.25" customHeight="1" x14ac:dyDescent="0.2">
      <c r="A53" s="406"/>
      <c r="B53" s="469"/>
      <c r="C53" s="659"/>
      <c r="D53" s="703" t="s">
        <v>238</v>
      </c>
      <c r="E53" s="649">
        <v>3.8503073600265836</v>
      </c>
      <c r="F53" s="649">
        <v>-7.7427772600186291</v>
      </c>
      <c r="G53" s="649">
        <v>-16.626982027267758</v>
      </c>
      <c r="H53" s="649">
        <v>-4.877726371447455</v>
      </c>
      <c r="I53" s="649">
        <v>-12.038380906305445</v>
      </c>
      <c r="J53" s="649">
        <v>-16.960139043223066</v>
      </c>
      <c r="K53" s="649">
        <v>-9.9744957106422394</v>
      </c>
      <c r="L53" s="649">
        <v>-14.807617567042374</v>
      </c>
      <c r="M53" s="649">
        <v>-8.3592570918162963</v>
      </c>
      <c r="N53" s="649">
        <v>-18.045196897374694</v>
      </c>
      <c r="O53" s="649">
        <v>-4.8930121203052508</v>
      </c>
      <c r="P53" s="649">
        <v>-24.792564225307167</v>
      </c>
      <c r="Q53" s="649">
        <v>-12.864456265248169</v>
      </c>
      <c r="R53" s="715"/>
      <c r="S53" s="87"/>
      <c r="T53" s="1080"/>
      <c r="U53" s="1080"/>
      <c r="V53" s="1080"/>
      <c r="W53" s="1080"/>
      <c r="X53" s="1080"/>
      <c r="Y53" s="1080"/>
      <c r="Z53" s="1080"/>
      <c r="AA53" s="1080"/>
      <c r="AB53" s="1080"/>
      <c r="AC53" s="1080"/>
      <c r="AD53" s="1080"/>
      <c r="AE53" s="1080"/>
      <c r="AF53" s="1080"/>
      <c r="AG53" s="1080"/>
      <c r="AH53" s="1080"/>
      <c r="AI53" s="1080"/>
      <c r="AJ53" s="1080"/>
      <c r="AK53" s="1080"/>
      <c r="AL53" s="1080"/>
      <c r="AM53" s="1080"/>
      <c r="AN53" s="1080"/>
    </row>
    <row r="54" spans="1:40" s="647" customFormat="1" ht="15.75" customHeight="1" x14ac:dyDescent="0.2">
      <c r="A54" s="646"/>
      <c r="B54" s="499"/>
      <c r="C54" s="951" t="s">
        <v>304</v>
      </c>
      <c r="D54" s="218"/>
      <c r="E54" s="657">
        <v>16.872</v>
      </c>
      <c r="F54" s="657">
        <v>16.274000000000001</v>
      </c>
      <c r="G54" s="657">
        <v>11.95</v>
      </c>
      <c r="H54" s="657">
        <v>9.593</v>
      </c>
      <c r="I54" s="657">
        <v>11.157999999999999</v>
      </c>
      <c r="J54" s="657">
        <v>9.4450000000000003</v>
      </c>
      <c r="K54" s="657">
        <v>8.3239999999999998</v>
      </c>
      <c r="L54" s="657">
        <v>5.9660000000000002</v>
      </c>
      <c r="M54" s="657">
        <v>11.226000000000001</v>
      </c>
      <c r="N54" s="657">
        <v>14.064</v>
      </c>
      <c r="O54" s="657">
        <v>15.891999999999999</v>
      </c>
      <c r="P54" s="657">
        <v>10.977</v>
      </c>
      <c r="Q54" s="657">
        <v>17.074000000000002</v>
      </c>
      <c r="R54" s="714"/>
      <c r="S54" s="393"/>
      <c r="T54" s="1464"/>
      <c r="U54" s="1464"/>
      <c r="V54" s="1464"/>
      <c r="W54" s="1464"/>
      <c r="X54" s="1464"/>
      <c r="Y54" s="1464"/>
      <c r="Z54" s="1464"/>
      <c r="AA54" s="1464"/>
      <c r="AB54" s="1464"/>
      <c r="AC54" s="1464"/>
      <c r="AD54" s="1464"/>
      <c r="AE54" s="1464"/>
      <c r="AF54" s="1464"/>
      <c r="AG54" s="1464"/>
      <c r="AH54" s="1464"/>
      <c r="AI54" s="1464"/>
      <c r="AJ54" s="1464"/>
      <c r="AK54" s="1464"/>
      <c r="AL54" s="1464"/>
      <c r="AM54" s="1464"/>
      <c r="AN54" s="1464"/>
    </row>
    <row r="55" spans="1:40" s="433" customFormat="1" ht="9.75" customHeight="1" x14ac:dyDescent="0.2">
      <c r="A55" s="626"/>
      <c r="B55" s="670"/>
      <c r="C55" s="671"/>
      <c r="D55" s="703" t="s">
        <v>154</v>
      </c>
      <c r="E55" s="649">
        <v>1.6569259504729761</v>
      </c>
      <c r="F55" s="649">
        <v>0.65561603166750526</v>
      </c>
      <c r="G55" s="649">
        <v>-22.225837943377812</v>
      </c>
      <c r="H55" s="649">
        <v>-29.035360260393549</v>
      </c>
      <c r="I55" s="649">
        <v>-34.376286537669834</v>
      </c>
      <c r="J55" s="649">
        <v>-41.451772873791228</v>
      </c>
      <c r="K55" s="649">
        <v>-37.115660648183123</v>
      </c>
      <c r="L55" s="649">
        <v>-43.110517783922951</v>
      </c>
      <c r="M55" s="649">
        <v>-27.848833472588208</v>
      </c>
      <c r="N55" s="649">
        <v>-9.9442914772363444</v>
      </c>
      <c r="O55" s="649">
        <v>-2.7060119995102272</v>
      </c>
      <c r="P55" s="649">
        <v>-22.973826398147491</v>
      </c>
      <c r="Q55" s="649">
        <v>1.197249881460416</v>
      </c>
      <c r="R55" s="715"/>
      <c r="S55" s="87"/>
      <c r="T55" s="1080"/>
      <c r="U55" s="1464"/>
      <c r="V55" s="1080"/>
      <c r="W55" s="1080"/>
      <c r="X55" s="1080"/>
      <c r="Y55" s="1080"/>
      <c r="Z55" s="1080"/>
      <c r="AA55" s="1080"/>
      <c r="AB55" s="1080"/>
      <c r="AC55" s="1080"/>
      <c r="AD55" s="1080"/>
      <c r="AE55" s="1080"/>
      <c r="AF55" s="1080"/>
      <c r="AG55" s="1080"/>
      <c r="AH55" s="1080"/>
      <c r="AI55" s="1080"/>
      <c r="AJ55" s="1080"/>
      <c r="AK55" s="1080"/>
      <c r="AL55" s="1080"/>
      <c r="AM55" s="1080"/>
      <c r="AN55" s="1080"/>
    </row>
    <row r="56" spans="1:40" s="647" customFormat="1" ht="15.75" customHeight="1" x14ac:dyDescent="0.2">
      <c r="A56" s="646"/>
      <c r="B56" s="499"/>
      <c r="C56" s="1767" t="s">
        <v>336</v>
      </c>
      <c r="D56" s="1767"/>
      <c r="E56" s="657">
        <v>232.84700000000001</v>
      </c>
      <c r="F56" s="657">
        <v>220.87299999999999</v>
      </c>
      <c r="G56" s="657">
        <v>218.26300000000001</v>
      </c>
      <c r="H56" s="657">
        <v>216.30199999999999</v>
      </c>
      <c r="I56" s="657">
        <v>222.14099999999999</v>
      </c>
      <c r="J56" s="657">
        <v>209.971</v>
      </c>
      <c r="K56" s="657">
        <v>225.50200000000001</v>
      </c>
      <c r="L56" s="657">
        <v>224.489</v>
      </c>
      <c r="M56" s="657">
        <v>221.23400000000001</v>
      </c>
      <c r="N56" s="657">
        <v>217.255</v>
      </c>
      <c r="O56" s="657">
        <v>210.285</v>
      </c>
      <c r="P56" s="657">
        <v>211.43100000000001</v>
      </c>
      <c r="Q56" s="657">
        <v>200.786</v>
      </c>
      <c r="R56" s="715"/>
      <c r="S56" s="393"/>
      <c r="T56" s="1466"/>
      <c r="U56" s="1464"/>
      <c r="V56" s="1464"/>
      <c r="W56" s="1464"/>
      <c r="X56" s="1464"/>
      <c r="Y56" s="1464"/>
      <c r="Z56" s="1464"/>
      <c r="AA56" s="1464"/>
      <c r="AB56" s="1464"/>
      <c r="AC56" s="1464"/>
      <c r="AD56" s="1464"/>
      <c r="AE56" s="1464"/>
      <c r="AF56" s="1464"/>
      <c r="AG56" s="1464"/>
      <c r="AH56" s="1464"/>
      <c r="AI56" s="1464"/>
      <c r="AJ56" s="1464"/>
      <c r="AK56" s="1464"/>
      <c r="AL56" s="1464"/>
      <c r="AM56" s="1464"/>
      <c r="AN56" s="1464"/>
    </row>
    <row r="57" spans="1:40" s="433" customFormat="1" ht="10.5" customHeight="1" x14ac:dyDescent="0.2">
      <c r="A57" s="406"/>
      <c r="B57" s="469"/>
      <c r="C57" s="672"/>
      <c r="D57" s="672"/>
      <c r="E57" s="673"/>
      <c r="F57" s="674"/>
      <c r="G57" s="674"/>
      <c r="H57" s="674"/>
      <c r="I57" s="674"/>
      <c r="J57" s="674"/>
      <c r="K57" s="674"/>
      <c r="L57" s="674"/>
      <c r="M57" s="674"/>
      <c r="N57" s="674"/>
      <c r="O57" s="674"/>
      <c r="P57" s="674"/>
      <c r="Q57" s="674"/>
      <c r="R57" s="715"/>
      <c r="S57" s="87"/>
      <c r="T57" s="1080"/>
      <c r="U57" s="1080"/>
      <c r="V57" s="1080"/>
      <c r="W57" s="1080"/>
      <c r="X57" s="1080"/>
      <c r="Y57" s="1080"/>
      <c r="Z57" s="1080"/>
      <c r="AA57" s="1080"/>
      <c r="AB57" s="1080"/>
      <c r="AC57" s="1080"/>
      <c r="AD57" s="1080"/>
      <c r="AE57" s="1080"/>
      <c r="AF57" s="1080"/>
      <c r="AG57" s="1080"/>
      <c r="AH57" s="1080"/>
      <c r="AI57" s="1080"/>
      <c r="AJ57" s="1080"/>
      <c r="AK57" s="1080"/>
      <c r="AL57" s="1080"/>
      <c r="AM57" s="1080"/>
      <c r="AN57" s="1080"/>
    </row>
    <row r="58" spans="1:40" s="433" customFormat="1" ht="10.5" customHeight="1" x14ac:dyDescent="0.2">
      <c r="A58" s="406"/>
      <c r="B58" s="469"/>
      <c r="C58" s="659"/>
      <c r="D58" s="172"/>
      <c r="E58" s="650"/>
      <c r="F58" s="650"/>
      <c r="G58" s="650"/>
      <c r="H58" s="650"/>
      <c r="I58" s="650"/>
      <c r="J58" s="650"/>
      <c r="K58" s="650"/>
      <c r="L58" s="650"/>
      <c r="M58" s="650"/>
      <c r="N58" s="650"/>
      <c r="O58" s="650"/>
      <c r="P58" s="650"/>
      <c r="Q58" s="650"/>
      <c r="R58" s="715"/>
      <c r="S58" s="87"/>
      <c r="T58" s="1080"/>
      <c r="U58" s="1080"/>
      <c r="V58" s="1080"/>
      <c r="W58" s="1080"/>
      <c r="X58" s="1080"/>
      <c r="Y58" s="1080"/>
      <c r="Z58" s="1080"/>
      <c r="AA58" s="1080"/>
      <c r="AB58" s="1080"/>
      <c r="AC58" s="1080"/>
      <c r="AD58" s="1080"/>
      <c r="AE58" s="1080"/>
      <c r="AF58" s="1080"/>
      <c r="AG58" s="1080"/>
      <c r="AH58" s="1080"/>
      <c r="AI58" s="1080"/>
      <c r="AJ58" s="1080"/>
      <c r="AK58" s="1080"/>
      <c r="AL58" s="1080"/>
      <c r="AM58" s="1080"/>
      <c r="AN58" s="1080"/>
    </row>
    <row r="59" spans="1:40" s="433" customFormat="1" ht="10.5" customHeight="1" x14ac:dyDescent="0.2">
      <c r="A59" s="406"/>
      <c r="B59" s="469"/>
      <c r="C59" s="659"/>
      <c r="D59" s="172"/>
      <c r="E59" s="660"/>
      <c r="F59" s="660"/>
      <c r="G59" s="660"/>
      <c r="H59" s="660"/>
      <c r="I59" s="660"/>
      <c r="J59" s="660"/>
      <c r="K59" s="660"/>
      <c r="L59" s="660"/>
      <c r="M59" s="660"/>
      <c r="N59" s="660"/>
      <c r="O59" s="660"/>
      <c r="P59" s="660"/>
      <c r="Q59" s="660"/>
      <c r="R59" s="715"/>
      <c r="S59" s="87"/>
      <c r="T59" s="1080"/>
      <c r="U59" s="1080"/>
      <c r="V59" s="1080"/>
      <c r="W59" s="1080"/>
      <c r="X59" s="1080"/>
      <c r="Y59" s="1080"/>
      <c r="Z59" s="1080"/>
      <c r="AA59" s="1080"/>
      <c r="AB59" s="1080"/>
      <c r="AC59" s="1080"/>
      <c r="AD59" s="1080"/>
      <c r="AE59" s="1080"/>
      <c r="AF59" s="1080"/>
      <c r="AG59" s="1080"/>
      <c r="AH59" s="1080"/>
      <c r="AI59" s="1080"/>
      <c r="AJ59" s="1080"/>
      <c r="AK59" s="1080"/>
      <c r="AL59" s="1080"/>
      <c r="AM59" s="1080"/>
      <c r="AN59" s="1080"/>
    </row>
    <row r="60" spans="1:40" s="433" customFormat="1" ht="10.5" customHeight="1" x14ac:dyDescent="0.2">
      <c r="A60" s="406"/>
      <c r="B60" s="469"/>
      <c r="C60" s="659"/>
      <c r="D60" s="172"/>
      <c r="E60" s="660"/>
      <c r="F60" s="660"/>
      <c r="G60" s="660"/>
      <c r="H60" s="660"/>
      <c r="I60" s="660"/>
      <c r="J60" s="660"/>
      <c r="K60" s="660"/>
      <c r="L60" s="660"/>
      <c r="M60" s="660"/>
      <c r="N60" s="660"/>
      <c r="O60" s="660"/>
      <c r="P60" s="660"/>
      <c r="Q60" s="660"/>
      <c r="R60" s="715"/>
      <c r="S60" s="87"/>
      <c r="T60" s="1080"/>
      <c r="U60" s="1080"/>
      <c r="V60" s="1080"/>
      <c r="W60" s="1080"/>
      <c r="X60" s="1080"/>
      <c r="Y60" s="1080"/>
      <c r="Z60" s="1080"/>
      <c r="AA60" s="1080"/>
      <c r="AB60" s="1080"/>
      <c r="AC60" s="1080"/>
      <c r="AD60" s="1080"/>
      <c r="AE60" s="1080"/>
      <c r="AF60" s="1080"/>
      <c r="AG60" s="1080"/>
      <c r="AH60" s="1080"/>
      <c r="AI60" s="1080"/>
      <c r="AJ60" s="1080"/>
      <c r="AK60" s="1080"/>
      <c r="AL60" s="1080"/>
      <c r="AM60" s="1080"/>
      <c r="AN60" s="1080"/>
    </row>
    <row r="61" spans="1:40" s="433" customFormat="1" ht="10.5" customHeight="1" x14ac:dyDescent="0.2">
      <c r="A61" s="406"/>
      <c r="B61" s="469"/>
      <c r="C61" s="659"/>
      <c r="D61" s="172"/>
      <c r="E61" s="660"/>
      <c r="F61" s="660"/>
      <c r="G61" s="660"/>
      <c r="H61" s="660"/>
      <c r="I61" s="660"/>
      <c r="J61" s="660"/>
      <c r="K61" s="660"/>
      <c r="L61" s="660"/>
      <c r="M61" s="660"/>
      <c r="N61" s="660"/>
      <c r="O61" s="660"/>
      <c r="P61" s="660"/>
      <c r="Q61" s="660"/>
      <c r="R61" s="715"/>
      <c r="S61" s="87"/>
      <c r="T61" s="1080"/>
      <c r="U61" s="1080"/>
      <c r="V61" s="1080"/>
      <c r="W61" s="1080"/>
      <c r="X61" s="1080"/>
      <c r="Y61" s="1080"/>
      <c r="Z61" s="1080"/>
      <c r="AA61" s="1080"/>
      <c r="AB61" s="1080"/>
      <c r="AC61" s="1080"/>
      <c r="AD61" s="1080"/>
      <c r="AE61" s="1080"/>
      <c r="AF61" s="1080"/>
      <c r="AG61" s="1080"/>
      <c r="AH61" s="1080"/>
      <c r="AI61" s="1080"/>
      <c r="AJ61" s="1080"/>
      <c r="AK61" s="1080"/>
      <c r="AL61" s="1080"/>
      <c r="AM61" s="1080"/>
      <c r="AN61" s="1080"/>
    </row>
    <row r="62" spans="1:40" s="433" customFormat="1" ht="10.5" customHeight="1" x14ac:dyDescent="0.2">
      <c r="A62" s="406"/>
      <c r="B62" s="469"/>
      <c r="C62" s="659"/>
      <c r="D62" s="172"/>
      <c r="E62" s="660"/>
      <c r="F62" s="660"/>
      <c r="G62" s="660"/>
      <c r="H62" s="660"/>
      <c r="I62" s="660"/>
      <c r="J62" s="660"/>
      <c r="K62" s="660"/>
      <c r="L62" s="660"/>
      <c r="M62" s="660"/>
      <c r="N62" s="660"/>
      <c r="O62" s="660"/>
      <c r="P62" s="660"/>
      <c r="Q62" s="660"/>
      <c r="R62" s="715"/>
      <c r="S62" s="87"/>
      <c r="T62" s="1080"/>
      <c r="U62" s="1080"/>
      <c r="V62" s="1080"/>
      <c r="W62" s="1080"/>
      <c r="X62" s="1080"/>
      <c r="Y62" s="1080"/>
      <c r="Z62" s="1080"/>
      <c r="AA62" s="1080"/>
      <c r="AB62" s="1080"/>
      <c r="AC62" s="1080"/>
      <c r="AD62" s="1080"/>
      <c r="AE62" s="1080"/>
      <c r="AF62" s="1080"/>
      <c r="AG62" s="1080"/>
      <c r="AH62" s="1080"/>
      <c r="AI62" s="1080"/>
      <c r="AJ62" s="1080"/>
      <c r="AK62" s="1080"/>
      <c r="AL62" s="1080"/>
      <c r="AM62" s="1080"/>
      <c r="AN62" s="1080"/>
    </row>
    <row r="63" spans="1:40" s="433" customFormat="1" ht="10.5" customHeight="1" x14ac:dyDescent="0.2">
      <c r="A63" s="406"/>
      <c r="B63" s="469"/>
      <c r="C63" s="659"/>
      <c r="D63" s="172"/>
      <c r="E63" s="660"/>
      <c r="F63" s="660"/>
      <c r="G63" s="660"/>
      <c r="H63" s="660"/>
      <c r="I63" s="660"/>
      <c r="J63" s="660"/>
      <c r="K63" s="660"/>
      <c r="L63" s="660"/>
      <c r="M63" s="660"/>
      <c r="N63" s="660"/>
      <c r="O63" s="660"/>
      <c r="P63" s="660"/>
      <c r="Q63" s="660"/>
      <c r="R63" s="715"/>
      <c r="S63" s="87"/>
      <c r="T63" s="1080"/>
      <c r="U63" s="1080"/>
      <c r="V63" s="1080"/>
      <c r="W63" s="1080"/>
      <c r="X63" s="1080"/>
      <c r="Y63" s="1080"/>
      <c r="Z63" s="1080"/>
      <c r="AA63" s="1080"/>
      <c r="AB63" s="1080"/>
      <c r="AC63" s="1080"/>
      <c r="AD63" s="1080"/>
      <c r="AE63" s="1080"/>
      <c r="AF63" s="1080"/>
      <c r="AG63" s="1080"/>
      <c r="AH63" s="1080"/>
      <c r="AI63" s="1080"/>
      <c r="AJ63" s="1080"/>
      <c r="AK63" s="1080"/>
      <c r="AL63" s="1080"/>
      <c r="AM63" s="1080"/>
      <c r="AN63" s="1080"/>
    </row>
    <row r="64" spans="1:40" s="433" customFormat="1" ht="10.5" customHeight="1" x14ac:dyDescent="0.2">
      <c r="A64" s="406"/>
      <c r="B64" s="469"/>
      <c r="C64" s="659"/>
      <c r="D64" s="172"/>
      <c r="E64" s="660"/>
      <c r="F64" s="660"/>
      <c r="G64" s="660"/>
      <c r="H64" s="660"/>
      <c r="I64" s="660"/>
      <c r="J64" s="660"/>
      <c r="K64" s="660"/>
      <c r="L64" s="660"/>
      <c r="M64" s="660"/>
      <c r="N64" s="660"/>
      <c r="O64" s="660"/>
      <c r="P64" s="660"/>
      <c r="Q64" s="660"/>
      <c r="R64" s="715"/>
      <c r="S64" s="87"/>
      <c r="T64" s="1080"/>
      <c r="U64" s="1080"/>
      <c r="V64" s="1080"/>
      <c r="W64" s="1080"/>
      <c r="X64" s="1080"/>
      <c r="Y64" s="1080"/>
      <c r="Z64" s="1080"/>
      <c r="AA64" s="1080"/>
      <c r="AB64" s="1080"/>
      <c r="AC64" s="1080"/>
      <c r="AD64" s="1080"/>
      <c r="AE64" s="1080"/>
      <c r="AF64" s="1080"/>
      <c r="AG64" s="1080"/>
      <c r="AH64" s="1080"/>
      <c r="AI64" s="1080"/>
      <c r="AJ64" s="1080"/>
      <c r="AK64" s="1080"/>
      <c r="AL64" s="1080"/>
      <c r="AM64" s="1080"/>
      <c r="AN64" s="1080"/>
    </row>
    <row r="65" spans="1:40" s="433" customFormat="1" ht="10.5" customHeight="1" x14ac:dyDescent="0.2">
      <c r="A65" s="406"/>
      <c r="B65" s="469"/>
      <c r="C65" s="659"/>
      <c r="D65" s="172"/>
      <c r="E65" s="660"/>
      <c r="F65" s="660"/>
      <c r="G65" s="660"/>
      <c r="H65" s="660"/>
      <c r="I65" s="660"/>
      <c r="J65" s="660"/>
      <c r="K65" s="660"/>
      <c r="L65" s="660"/>
      <c r="M65" s="660"/>
      <c r="N65" s="660"/>
      <c r="O65" s="660"/>
      <c r="P65" s="660"/>
      <c r="Q65" s="660"/>
      <c r="R65" s="715"/>
      <c r="S65" s="87"/>
      <c r="T65" s="1080"/>
      <c r="U65" s="1080"/>
      <c r="V65" s="1080"/>
      <c r="W65" s="1080"/>
      <c r="X65" s="1080"/>
      <c r="Y65" s="1080"/>
      <c r="Z65" s="1080"/>
      <c r="AA65" s="1080"/>
      <c r="AB65" s="1080"/>
      <c r="AC65" s="1080"/>
      <c r="AD65" s="1080"/>
      <c r="AE65" s="1080"/>
      <c r="AF65" s="1080"/>
      <c r="AG65" s="1080"/>
      <c r="AH65" s="1080"/>
      <c r="AI65" s="1080"/>
      <c r="AJ65" s="1080"/>
      <c r="AK65" s="1080"/>
      <c r="AL65" s="1080"/>
      <c r="AM65" s="1080"/>
      <c r="AN65" s="1080"/>
    </row>
    <row r="66" spans="1:40" s="433" customFormat="1" ht="10.5" customHeight="1" x14ac:dyDescent="0.2">
      <c r="A66" s="406"/>
      <c r="B66" s="469"/>
      <c r="C66" s="659"/>
      <c r="D66" s="172"/>
      <c r="E66" s="660"/>
      <c r="F66" s="660"/>
      <c r="G66" s="660"/>
      <c r="H66" s="660"/>
      <c r="I66" s="660"/>
      <c r="J66" s="660"/>
      <c r="K66" s="660"/>
      <c r="L66" s="660"/>
      <c r="M66" s="660"/>
      <c r="N66" s="660"/>
      <c r="O66" s="660"/>
      <c r="P66" s="660"/>
      <c r="Q66" s="660"/>
      <c r="R66" s="715"/>
      <c r="S66" s="87"/>
      <c r="T66" s="1080"/>
      <c r="U66" s="1080"/>
      <c r="V66" s="1080"/>
      <c r="W66" s="1080"/>
      <c r="X66" s="1080"/>
      <c r="Y66" s="1080"/>
      <c r="Z66" s="1080"/>
      <c r="AA66" s="1080"/>
      <c r="AB66" s="1080"/>
      <c r="AC66" s="1080"/>
      <c r="AD66" s="1080"/>
      <c r="AE66" s="1080"/>
      <c r="AF66" s="1080"/>
      <c r="AG66" s="1080"/>
      <c r="AH66" s="1080"/>
      <c r="AI66" s="1080"/>
      <c r="AJ66" s="1080"/>
      <c r="AK66" s="1080"/>
      <c r="AL66" s="1080"/>
      <c r="AM66" s="1080"/>
      <c r="AN66" s="1080"/>
    </row>
    <row r="67" spans="1:40" s="433" customFormat="1" ht="10.5" customHeight="1" x14ac:dyDescent="0.2">
      <c r="A67" s="406"/>
      <c r="B67" s="469"/>
      <c r="C67" s="659"/>
      <c r="D67" s="172"/>
      <c r="E67" s="660"/>
      <c r="F67" s="660"/>
      <c r="G67" s="660"/>
      <c r="H67" s="660"/>
      <c r="I67" s="660"/>
      <c r="J67" s="660"/>
      <c r="K67" s="660"/>
      <c r="L67" s="660"/>
      <c r="M67" s="660"/>
      <c r="N67" s="660"/>
      <c r="O67" s="660"/>
      <c r="P67" s="660"/>
      <c r="Q67" s="660"/>
      <c r="R67" s="715"/>
      <c r="S67" s="87"/>
      <c r="T67" s="1080"/>
      <c r="U67" s="1080"/>
      <c r="V67" s="1080"/>
      <c r="W67" s="1080"/>
      <c r="X67" s="1080"/>
      <c r="Y67" s="1080"/>
      <c r="Z67" s="1080"/>
      <c r="AA67" s="1080"/>
      <c r="AB67" s="1080"/>
      <c r="AC67" s="1080"/>
      <c r="AD67" s="1080"/>
      <c r="AE67" s="1080"/>
      <c r="AF67" s="1080"/>
      <c r="AG67" s="1080"/>
      <c r="AH67" s="1080"/>
      <c r="AI67" s="1080"/>
      <c r="AJ67" s="1080"/>
      <c r="AK67" s="1080"/>
      <c r="AL67" s="1080"/>
      <c r="AM67" s="1080"/>
      <c r="AN67" s="1080"/>
    </row>
    <row r="68" spans="1:40" s="433" customFormat="1" ht="10.5" customHeight="1" x14ac:dyDescent="0.2">
      <c r="A68" s="406"/>
      <c r="B68" s="469"/>
      <c r="C68" s="659"/>
      <c r="D68" s="172"/>
      <c r="E68" s="660"/>
      <c r="F68" s="660"/>
      <c r="G68" s="660"/>
      <c r="H68" s="660"/>
      <c r="I68" s="660"/>
      <c r="J68" s="660"/>
      <c r="K68" s="660"/>
      <c r="L68" s="660"/>
      <c r="M68" s="660"/>
      <c r="N68" s="660"/>
      <c r="O68" s="660"/>
      <c r="P68" s="660"/>
      <c r="Q68" s="660"/>
      <c r="R68" s="715"/>
      <c r="S68" s="87"/>
      <c r="T68" s="1080"/>
      <c r="U68" s="1080"/>
      <c r="V68" s="1080"/>
      <c r="W68" s="1080"/>
      <c r="X68" s="1080"/>
      <c r="Y68" s="1080"/>
      <c r="Z68" s="1080"/>
      <c r="AA68" s="1080"/>
      <c r="AB68" s="1080"/>
      <c r="AC68" s="1080"/>
      <c r="AD68" s="1080"/>
      <c r="AE68" s="1080"/>
      <c r="AF68" s="1080"/>
      <c r="AG68" s="1080"/>
      <c r="AH68" s="1080"/>
      <c r="AI68" s="1080"/>
      <c r="AJ68" s="1080"/>
      <c r="AK68" s="1080"/>
      <c r="AL68" s="1080"/>
      <c r="AM68" s="1080"/>
      <c r="AN68" s="1080"/>
    </row>
    <row r="69" spans="1:40" s="433" customFormat="1" ht="10.5" customHeight="1" x14ac:dyDescent="0.2">
      <c r="A69" s="406"/>
      <c r="B69" s="469"/>
      <c r="C69" s="659"/>
      <c r="D69" s="172"/>
      <c r="E69" s="660"/>
      <c r="F69" s="660"/>
      <c r="G69" s="660"/>
      <c r="H69" s="660"/>
      <c r="I69" s="660"/>
      <c r="J69" s="660"/>
      <c r="K69" s="660"/>
      <c r="L69" s="660"/>
      <c r="M69" s="660"/>
      <c r="N69" s="660"/>
      <c r="O69" s="660"/>
      <c r="P69" s="660"/>
      <c r="Q69" s="660"/>
      <c r="R69" s="715"/>
      <c r="S69" s="87"/>
      <c r="T69" s="1080"/>
      <c r="U69" s="1080"/>
      <c r="V69" s="1080"/>
      <c r="W69" s="1080"/>
      <c r="X69" s="1080"/>
      <c r="Y69" s="1080"/>
      <c r="Z69" s="1080"/>
      <c r="AA69" s="1080"/>
      <c r="AB69" s="1080"/>
      <c r="AC69" s="1080"/>
      <c r="AD69" s="1080"/>
      <c r="AE69" s="1080"/>
      <c r="AF69" s="1080"/>
      <c r="AG69" s="1080"/>
      <c r="AH69" s="1080"/>
      <c r="AI69" s="1080"/>
      <c r="AJ69" s="1080"/>
      <c r="AK69" s="1080"/>
      <c r="AL69" s="1080"/>
      <c r="AM69" s="1080"/>
      <c r="AN69" s="1080"/>
    </row>
    <row r="70" spans="1:40" s="433" customFormat="1" ht="17.25" customHeight="1" x14ac:dyDescent="0.2">
      <c r="A70" s="406"/>
      <c r="B70" s="469"/>
      <c r="C70" s="1761" t="s">
        <v>474</v>
      </c>
      <c r="D70" s="1761"/>
      <c r="E70" s="1761"/>
      <c r="F70" s="1761"/>
      <c r="G70" s="1761"/>
      <c r="H70" s="1761"/>
      <c r="I70" s="1761"/>
      <c r="J70" s="1761"/>
      <c r="K70" s="1761"/>
      <c r="L70" s="1761"/>
      <c r="M70" s="1761"/>
      <c r="N70" s="1761"/>
      <c r="O70" s="1761"/>
      <c r="P70" s="1761"/>
      <c r="Q70" s="1761"/>
      <c r="R70" s="715"/>
      <c r="S70" s="87"/>
      <c r="T70" s="1080"/>
      <c r="U70" s="1080"/>
      <c r="V70" s="1080"/>
      <c r="W70" s="1080"/>
      <c r="X70" s="1080"/>
      <c r="Y70" s="1080"/>
      <c r="Z70" s="1080"/>
      <c r="AA70" s="1080"/>
      <c r="AB70" s="1080"/>
      <c r="AC70" s="1080"/>
      <c r="AD70" s="1080"/>
      <c r="AE70" s="1080"/>
      <c r="AF70" s="1080"/>
      <c r="AG70" s="1080"/>
      <c r="AH70" s="1080"/>
      <c r="AI70" s="1080"/>
      <c r="AJ70" s="1080"/>
      <c r="AK70" s="1080"/>
      <c r="AL70" s="1080"/>
      <c r="AM70" s="1080"/>
      <c r="AN70" s="1080"/>
    </row>
    <row r="71" spans="1:40" s="750" customFormat="1" ht="11.25" customHeight="1" x14ac:dyDescent="0.2">
      <c r="A71" s="418"/>
      <c r="B71" s="572"/>
      <c r="C71" s="1764" t="s">
        <v>488</v>
      </c>
      <c r="D71" s="1764"/>
      <c r="E71" s="1764"/>
      <c r="F71" s="1764"/>
      <c r="G71" s="1764"/>
      <c r="H71" s="1764"/>
      <c r="I71" s="1764"/>
      <c r="J71" s="1764"/>
      <c r="K71" s="1764"/>
      <c r="L71" s="1763" t="s">
        <v>469</v>
      </c>
      <c r="M71" s="1763"/>
      <c r="N71" s="1763"/>
      <c r="O71" s="1762" t="s">
        <v>468</v>
      </c>
      <c r="P71" s="1762"/>
      <c r="Q71" s="1762"/>
      <c r="R71" s="1086"/>
      <c r="S71" s="1086"/>
      <c r="T71" s="1462"/>
      <c r="U71" s="1462"/>
      <c r="V71" s="1462"/>
      <c r="W71" s="1462"/>
      <c r="X71" s="1462"/>
      <c r="Y71" s="1462"/>
      <c r="Z71" s="1462"/>
      <c r="AA71" s="752"/>
      <c r="AB71" s="752"/>
      <c r="AC71" s="752"/>
      <c r="AD71" s="752"/>
      <c r="AE71" s="752"/>
      <c r="AF71" s="752"/>
      <c r="AG71" s="752"/>
      <c r="AH71" s="752"/>
      <c r="AI71" s="752"/>
      <c r="AJ71" s="752"/>
      <c r="AK71" s="752"/>
      <c r="AL71" s="752"/>
      <c r="AM71" s="752"/>
      <c r="AN71" s="752"/>
    </row>
    <row r="72" spans="1:40" s="433" customFormat="1" ht="9.75" customHeight="1" x14ac:dyDescent="0.2">
      <c r="A72" s="406"/>
      <c r="B72" s="469"/>
      <c r="C72" s="1087" t="s">
        <v>475</v>
      </c>
      <c r="D72" s="1087"/>
      <c r="R72" s="715"/>
      <c r="S72" s="87"/>
      <c r="T72" s="1080"/>
      <c r="U72" s="1080"/>
      <c r="V72" s="1080"/>
      <c r="W72" s="1080"/>
      <c r="X72" s="1080"/>
      <c r="Y72" s="1080"/>
      <c r="Z72" s="1080"/>
      <c r="AA72" s="1080"/>
      <c r="AB72" s="1080"/>
      <c r="AC72" s="1080"/>
      <c r="AD72" s="1080"/>
      <c r="AE72" s="1080"/>
      <c r="AF72" s="1080"/>
      <c r="AG72" s="1080"/>
      <c r="AH72" s="1080"/>
      <c r="AI72" s="1080"/>
      <c r="AJ72" s="1080"/>
      <c r="AK72" s="1080"/>
      <c r="AL72" s="1080"/>
      <c r="AM72" s="1080"/>
      <c r="AN72" s="1080"/>
    </row>
    <row r="73" spans="1:40" x14ac:dyDescent="0.2">
      <c r="A73" s="406"/>
      <c r="B73" s="675">
        <v>20</v>
      </c>
      <c r="C73" s="1723">
        <v>42887</v>
      </c>
      <c r="D73" s="1723"/>
      <c r="E73" s="640"/>
      <c r="F73" s="676"/>
      <c r="G73" s="676"/>
      <c r="H73" s="676"/>
      <c r="I73" s="676"/>
      <c r="J73" s="677"/>
      <c r="K73" s="677"/>
      <c r="L73" s="677"/>
      <c r="M73" s="677"/>
      <c r="N73" s="678"/>
      <c r="O73" s="678"/>
      <c r="P73" s="678"/>
      <c r="Q73" s="952"/>
      <c r="R73" s="719"/>
      <c r="S73" s="952"/>
    </row>
  </sheetData>
  <mergeCells count="12">
    <mergeCell ref="E1:Q1"/>
    <mergeCell ref="P3:Q3"/>
    <mergeCell ref="C34:D34"/>
    <mergeCell ref="C56:D56"/>
    <mergeCell ref="E6:L6"/>
    <mergeCell ref="M6:Q6"/>
    <mergeCell ref="U9:X12"/>
    <mergeCell ref="C70:Q70"/>
    <mergeCell ref="C73:D73"/>
    <mergeCell ref="O71:Q71"/>
    <mergeCell ref="L71:N71"/>
    <mergeCell ref="C71:K71"/>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X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3" width="11.42578125" style="1469" bestFit="1" customWidth="1"/>
    <col min="14" max="24" width="9.140625" style="1470"/>
    <col min="25" max="16384" width="9.140625" style="97"/>
  </cols>
  <sheetData>
    <row r="1" spans="1:24" ht="13.5" customHeight="1" x14ac:dyDescent="0.2">
      <c r="A1" s="99"/>
      <c r="B1" s="820"/>
      <c r="C1" s="821" t="s">
        <v>394</v>
      </c>
      <c r="D1" s="822"/>
      <c r="E1" s="99"/>
      <c r="F1" s="99"/>
      <c r="G1" s="99"/>
      <c r="H1" s="99"/>
      <c r="I1" s="823"/>
      <c r="J1" s="99"/>
      <c r="K1" s="99"/>
      <c r="L1" s="96"/>
    </row>
    <row r="2" spans="1:24" ht="6" customHeight="1" x14ac:dyDescent="0.2">
      <c r="A2" s="339"/>
      <c r="B2" s="824"/>
      <c r="C2" s="825"/>
      <c r="D2" s="825"/>
      <c r="E2" s="826"/>
      <c r="F2" s="826"/>
      <c r="G2" s="826"/>
      <c r="H2" s="826"/>
      <c r="I2" s="827"/>
      <c r="J2" s="791"/>
      <c r="K2" s="338"/>
      <c r="L2" s="96"/>
    </row>
    <row r="3" spans="1:24" ht="6" customHeight="1" thickBot="1" x14ac:dyDescent="0.25">
      <c r="A3" s="339"/>
      <c r="B3" s="339"/>
      <c r="C3" s="99"/>
      <c r="D3" s="99"/>
      <c r="E3" s="99"/>
      <c r="F3" s="99"/>
      <c r="G3" s="99"/>
      <c r="H3" s="99"/>
      <c r="I3" s="99"/>
      <c r="J3" s="99"/>
      <c r="K3" s="340"/>
      <c r="L3" s="96"/>
    </row>
    <row r="4" spans="1:24" s="101" customFormat="1" ht="13.5" customHeight="1" thickBot="1" x14ac:dyDescent="0.25">
      <c r="A4" s="383"/>
      <c r="B4" s="339"/>
      <c r="C4" s="1768" t="s">
        <v>487</v>
      </c>
      <c r="D4" s="1769"/>
      <c r="E4" s="1769"/>
      <c r="F4" s="1769"/>
      <c r="G4" s="1769"/>
      <c r="H4" s="1769"/>
      <c r="I4" s="1769"/>
      <c r="J4" s="1770"/>
      <c r="K4" s="340"/>
      <c r="L4" s="100"/>
      <c r="M4" s="1469"/>
      <c r="N4" s="1471"/>
      <c r="O4" s="1471"/>
      <c r="P4" s="1471"/>
      <c r="Q4" s="1471"/>
      <c r="R4" s="1471"/>
      <c r="S4" s="1471"/>
      <c r="T4" s="1471"/>
      <c r="U4" s="1471"/>
      <c r="V4" s="1471"/>
      <c r="W4" s="1471"/>
      <c r="X4" s="1471"/>
    </row>
    <row r="5" spans="1:24" ht="15.75" customHeight="1" x14ac:dyDescent="0.2">
      <c r="A5" s="339"/>
      <c r="B5" s="339"/>
      <c r="C5" s="828" t="s">
        <v>486</v>
      </c>
      <c r="D5" s="102"/>
      <c r="E5" s="102"/>
      <c r="F5" s="102"/>
      <c r="G5" s="102"/>
      <c r="H5" s="102"/>
      <c r="I5" s="102"/>
      <c r="J5" s="829"/>
      <c r="K5" s="340"/>
      <c r="L5" s="96"/>
    </row>
    <row r="6" spans="1:24" ht="12" customHeight="1" x14ac:dyDescent="0.2">
      <c r="A6" s="339"/>
      <c r="B6" s="339"/>
      <c r="C6" s="102"/>
      <c r="D6" s="102"/>
      <c r="E6" s="830"/>
      <c r="F6" s="830"/>
      <c r="G6" s="830"/>
      <c r="H6" s="830"/>
      <c r="I6" s="830"/>
      <c r="J6" s="831"/>
      <c r="K6" s="340"/>
      <c r="L6" s="96"/>
    </row>
    <row r="7" spans="1:24" ht="24" customHeight="1" x14ac:dyDescent="0.2">
      <c r="A7" s="339"/>
      <c r="B7" s="339"/>
      <c r="C7" s="1771" t="s">
        <v>624</v>
      </c>
      <c r="D7" s="1772"/>
      <c r="E7" s="819" t="s">
        <v>68</v>
      </c>
      <c r="F7" s="819" t="s">
        <v>395</v>
      </c>
      <c r="G7" s="103" t="s">
        <v>396</v>
      </c>
      <c r="H7" s="103" t="s">
        <v>397</v>
      </c>
      <c r="I7" s="103"/>
      <c r="J7" s="832"/>
      <c r="K7" s="341"/>
      <c r="L7" s="104"/>
    </row>
    <row r="8" spans="1:24" s="839" customFormat="1" ht="3" customHeight="1" x14ac:dyDescent="0.2">
      <c r="A8" s="833"/>
      <c r="B8" s="339"/>
      <c r="C8" s="105"/>
      <c r="D8" s="834"/>
      <c r="E8" s="835"/>
      <c r="F8" s="836"/>
      <c r="G8" s="834"/>
      <c r="H8" s="834"/>
      <c r="I8" s="834"/>
      <c r="J8" s="834"/>
      <c r="K8" s="837"/>
      <c r="L8" s="838"/>
      <c r="M8" s="1469"/>
      <c r="N8" s="1472"/>
      <c r="O8" s="1472"/>
      <c r="P8" s="1472"/>
      <c r="Q8" s="1472"/>
      <c r="R8" s="1472"/>
      <c r="S8" s="1472"/>
      <c r="T8" s="1472"/>
      <c r="U8" s="1472"/>
      <c r="V8" s="1472"/>
      <c r="W8" s="1472"/>
      <c r="X8" s="1472"/>
    </row>
    <row r="9" spans="1:24" s="109" customFormat="1" ht="12.75" customHeight="1" x14ac:dyDescent="0.2">
      <c r="A9" s="384"/>
      <c r="B9" s="339"/>
      <c r="C9" s="107" t="s">
        <v>194</v>
      </c>
      <c r="D9" s="766" t="s">
        <v>194</v>
      </c>
      <c r="E9" s="788">
        <v>3.9</v>
      </c>
      <c r="F9" s="788">
        <v>6.8</v>
      </c>
      <c r="G9" s="788">
        <v>4.3</v>
      </c>
      <c r="H9" s="788">
        <v>3.5</v>
      </c>
      <c r="I9" s="108">
        <f>IFERROR(H9/G9,":")</f>
        <v>0.81395348837209303</v>
      </c>
      <c r="J9" s="840"/>
      <c r="K9" s="342"/>
      <c r="L9" s="106"/>
      <c r="M9" s="1473"/>
      <c r="N9" s="1474"/>
      <c r="O9" s="1474"/>
      <c r="P9" s="1474"/>
      <c r="Q9" s="1475"/>
      <c r="R9" s="1476"/>
      <c r="S9" s="1474"/>
      <c r="T9" s="1474"/>
      <c r="U9" s="1474"/>
      <c r="V9" s="1474"/>
      <c r="W9" s="1474"/>
      <c r="X9" s="1474"/>
    </row>
    <row r="10" spans="1:24" ht="12.75" customHeight="1" x14ac:dyDescent="0.2">
      <c r="A10" s="339"/>
      <c r="B10" s="339"/>
      <c r="C10" s="107" t="s">
        <v>195</v>
      </c>
      <c r="D10" s="766" t="s">
        <v>195</v>
      </c>
      <c r="E10" s="788">
        <v>5.5</v>
      </c>
      <c r="F10" s="788">
        <v>10.5</v>
      </c>
      <c r="G10" s="788">
        <v>6.1</v>
      </c>
      <c r="H10" s="788">
        <v>4.9000000000000004</v>
      </c>
      <c r="I10" s="108">
        <f t="shared" ref="I10:I39" si="0">IFERROR(H10/G10,":")</f>
        <v>0.80327868852459028</v>
      </c>
      <c r="J10" s="840"/>
      <c r="K10" s="343"/>
      <c r="L10" s="98"/>
      <c r="M10" s="1473"/>
      <c r="P10" s="1474"/>
      <c r="Q10" s="1477"/>
      <c r="R10" s="1476"/>
    </row>
    <row r="11" spans="1:24" ht="12.75" customHeight="1" x14ac:dyDescent="0.2">
      <c r="A11" s="339"/>
      <c r="B11" s="339"/>
      <c r="C11" s="107" t="s">
        <v>196</v>
      </c>
      <c r="D11" s="766" t="s">
        <v>196</v>
      </c>
      <c r="E11" s="788">
        <v>6.8</v>
      </c>
      <c r="F11" s="788">
        <v>18</v>
      </c>
      <c r="G11" s="788">
        <v>7.1</v>
      </c>
      <c r="H11" s="788">
        <v>6.5</v>
      </c>
      <c r="I11" s="108">
        <f t="shared" si="0"/>
        <v>0.91549295774647887</v>
      </c>
      <c r="J11" s="840"/>
      <c r="K11" s="343"/>
      <c r="L11" s="98"/>
      <c r="M11" s="1473"/>
      <c r="P11" s="1474"/>
      <c r="Q11" s="1477"/>
      <c r="R11" s="1476"/>
    </row>
    <row r="12" spans="1:24" ht="12.75" customHeight="1" x14ac:dyDescent="0.2">
      <c r="A12" s="339"/>
      <c r="B12" s="339"/>
      <c r="C12" s="107" t="s">
        <v>368</v>
      </c>
      <c r="D12" s="766" t="s">
        <v>368</v>
      </c>
      <c r="E12" s="788">
        <v>11.6</v>
      </c>
      <c r="F12" s="788">
        <v>29.6</v>
      </c>
      <c r="G12" s="788">
        <v>10.5</v>
      </c>
      <c r="H12" s="788">
        <v>12.7</v>
      </c>
      <c r="I12" s="108">
        <f t="shared" si="0"/>
        <v>1.2095238095238094</v>
      </c>
      <c r="J12" s="840"/>
      <c r="K12" s="343"/>
      <c r="L12" s="98"/>
      <c r="M12" s="1473"/>
      <c r="O12" s="1478"/>
      <c r="P12" s="1474"/>
      <c r="Q12" s="1477"/>
      <c r="R12" s="1476"/>
    </row>
    <row r="13" spans="1:24" ht="12.75" customHeight="1" x14ac:dyDescent="0.2">
      <c r="A13" s="339"/>
      <c r="B13" s="339"/>
      <c r="C13" s="107"/>
      <c r="D13" s="766" t="s">
        <v>376</v>
      </c>
      <c r="E13" s="788">
        <v>11</v>
      </c>
      <c r="F13" s="788">
        <v>26.3</v>
      </c>
      <c r="G13" s="788">
        <v>10.1</v>
      </c>
      <c r="H13" s="788">
        <v>12.1</v>
      </c>
      <c r="I13" s="108">
        <f t="shared" si="0"/>
        <v>1.198019801980198</v>
      </c>
      <c r="J13" s="840"/>
      <c r="K13" s="343"/>
      <c r="L13" s="98"/>
      <c r="M13" s="1473"/>
      <c r="O13" s="1478"/>
      <c r="Q13" s="1477"/>
      <c r="R13" s="1476"/>
    </row>
    <row r="14" spans="1:24" ht="12.75" customHeight="1" x14ac:dyDescent="0.2">
      <c r="A14" s="339"/>
      <c r="B14" s="339"/>
      <c r="C14" s="107" t="s">
        <v>197</v>
      </c>
      <c r="D14" s="766" t="s">
        <v>197</v>
      </c>
      <c r="E14" s="788">
        <v>8.3000000000000007</v>
      </c>
      <c r="F14" s="788">
        <v>18.2</v>
      </c>
      <c r="G14" s="788">
        <v>7.7</v>
      </c>
      <c r="H14" s="788">
        <v>8.9</v>
      </c>
      <c r="I14" s="108">
        <f t="shared" si="0"/>
        <v>1.1558441558441559</v>
      </c>
      <c r="J14" s="840"/>
      <c r="K14" s="343"/>
      <c r="L14" s="98"/>
      <c r="M14" s="1473"/>
      <c r="O14" s="1478"/>
      <c r="Q14" s="1477"/>
      <c r="R14" s="1476"/>
    </row>
    <row r="15" spans="1:24" ht="12.75" customHeight="1" x14ac:dyDescent="0.2">
      <c r="A15" s="339"/>
      <c r="B15" s="339"/>
      <c r="C15" s="107" t="s">
        <v>369</v>
      </c>
      <c r="D15" s="766" t="s">
        <v>377</v>
      </c>
      <c r="E15" s="788">
        <v>7.5</v>
      </c>
      <c r="F15" s="788">
        <v>13.7</v>
      </c>
      <c r="G15" s="788">
        <v>7.3</v>
      </c>
      <c r="H15" s="788">
        <v>7.7</v>
      </c>
      <c r="I15" s="108">
        <f t="shared" si="0"/>
        <v>1.0547945205479452</v>
      </c>
      <c r="J15" s="840"/>
      <c r="K15" s="343"/>
      <c r="L15" s="98"/>
      <c r="M15" s="1473"/>
      <c r="P15" s="1474"/>
      <c r="Q15" s="1477"/>
      <c r="R15" s="1476"/>
    </row>
    <row r="16" spans="1:24" ht="12.75" customHeight="1" x14ac:dyDescent="0.2">
      <c r="A16" s="339"/>
      <c r="B16" s="339"/>
      <c r="C16" s="107" t="s">
        <v>198</v>
      </c>
      <c r="D16" s="766" t="s">
        <v>198</v>
      </c>
      <c r="E16" s="788">
        <v>17.8</v>
      </c>
      <c r="F16" s="788">
        <v>39.299999999999997</v>
      </c>
      <c r="G16" s="788">
        <v>16.2</v>
      </c>
      <c r="H16" s="788">
        <v>19.7</v>
      </c>
      <c r="I16" s="108">
        <f t="shared" si="0"/>
        <v>1.2160493827160495</v>
      </c>
      <c r="J16" s="840"/>
      <c r="K16" s="343"/>
      <c r="L16" s="98"/>
      <c r="M16" s="1473"/>
      <c r="P16" s="1474"/>
      <c r="Q16" s="1477"/>
      <c r="R16" s="1476"/>
    </row>
    <row r="17" spans="1:24" ht="12.75" customHeight="1" x14ac:dyDescent="0.2">
      <c r="A17" s="339"/>
      <c r="B17" s="339"/>
      <c r="C17" s="107" t="s">
        <v>370</v>
      </c>
      <c r="D17" s="766" t="s">
        <v>370</v>
      </c>
      <c r="E17" s="788">
        <v>5.4</v>
      </c>
      <c r="F17" s="788">
        <v>14.7</v>
      </c>
      <c r="G17" s="788">
        <v>5.7</v>
      </c>
      <c r="H17" s="788">
        <v>5.0999999999999996</v>
      </c>
      <c r="I17" s="108">
        <f t="shared" si="0"/>
        <v>0.89473684210526305</v>
      </c>
      <c r="J17" s="840"/>
      <c r="K17" s="343"/>
      <c r="L17" s="98"/>
      <c r="M17" s="1473"/>
      <c r="P17" s="1474"/>
      <c r="Q17" s="1477"/>
      <c r="R17" s="1476"/>
    </row>
    <row r="18" spans="1:24" ht="12.75" customHeight="1" x14ac:dyDescent="0.2">
      <c r="A18" s="339"/>
      <c r="B18" s="339"/>
      <c r="C18" s="107" t="s">
        <v>199</v>
      </c>
      <c r="D18" s="766" t="s">
        <v>199</v>
      </c>
      <c r="E18" s="788">
        <v>9</v>
      </c>
      <c r="F18" s="788">
        <v>20.2</v>
      </c>
      <c r="G18" s="788">
        <v>9.1999999999999993</v>
      </c>
      <c r="H18" s="788">
        <v>8.6</v>
      </c>
      <c r="I18" s="108">
        <f t="shared" si="0"/>
        <v>0.93478260869565222</v>
      </c>
      <c r="J18" s="840"/>
      <c r="K18" s="343"/>
      <c r="L18" s="98"/>
      <c r="M18" s="1473"/>
      <c r="N18" s="1479"/>
      <c r="Q18" s="1477"/>
      <c r="R18" s="1476"/>
    </row>
    <row r="19" spans="1:24" ht="12.75" customHeight="1" x14ac:dyDescent="0.2">
      <c r="A19" s="339"/>
      <c r="B19" s="339"/>
      <c r="C19" s="107" t="s">
        <v>200</v>
      </c>
      <c r="D19" s="766" t="s">
        <v>200</v>
      </c>
      <c r="E19" s="788">
        <v>9.5</v>
      </c>
      <c r="F19" s="788">
        <v>21.7</v>
      </c>
      <c r="G19" s="788">
        <v>9.1999999999999993</v>
      </c>
      <c r="H19" s="788">
        <v>9.8000000000000007</v>
      </c>
      <c r="I19" s="108">
        <f t="shared" si="0"/>
        <v>1.0652173913043479</v>
      </c>
      <c r="J19" s="840"/>
      <c r="K19" s="343"/>
      <c r="L19" s="98"/>
      <c r="M19" s="1473"/>
      <c r="N19" s="1479"/>
      <c r="Q19" s="1477"/>
      <c r="R19" s="1476"/>
    </row>
    <row r="20" spans="1:24" s="111" customFormat="1" ht="12.75" customHeight="1" x14ac:dyDescent="0.2">
      <c r="A20" s="385"/>
      <c r="B20" s="339"/>
      <c r="C20" s="107" t="s">
        <v>352</v>
      </c>
      <c r="D20" s="766" t="s">
        <v>371</v>
      </c>
      <c r="E20" s="788">
        <v>23.2</v>
      </c>
      <c r="F20" s="788">
        <v>47.9</v>
      </c>
      <c r="G20" s="788">
        <v>19.7</v>
      </c>
      <c r="H20" s="788">
        <v>27.5</v>
      </c>
      <c r="I20" s="108">
        <f t="shared" si="0"/>
        <v>1.3959390862944163</v>
      </c>
      <c r="J20" s="841"/>
      <c r="K20" s="344"/>
      <c r="L20" s="110"/>
      <c r="M20" s="1473"/>
      <c r="N20" s="1480"/>
      <c r="O20" s="1480"/>
      <c r="P20" s="1480"/>
      <c r="Q20" s="1481"/>
      <c r="R20" s="1476"/>
      <c r="S20" s="1480"/>
      <c r="T20" s="1480"/>
      <c r="U20" s="1480"/>
      <c r="V20" s="1480"/>
      <c r="W20" s="1480"/>
      <c r="X20" s="1480"/>
    </row>
    <row r="21" spans="1:24" ht="12.75" customHeight="1" x14ac:dyDescent="0.2">
      <c r="A21" s="339"/>
      <c r="B21" s="339"/>
      <c r="C21" s="107" t="s">
        <v>201</v>
      </c>
      <c r="D21" s="766" t="s">
        <v>378</v>
      </c>
      <c r="E21" s="788">
        <v>5.0999999999999996</v>
      </c>
      <c r="F21" s="788">
        <v>9.5</v>
      </c>
      <c r="G21" s="788">
        <v>4.5999999999999996</v>
      </c>
      <c r="H21" s="788">
        <v>5.6</v>
      </c>
      <c r="I21" s="108">
        <f t="shared" si="0"/>
        <v>1.2173913043478262</v>
      </c>
      <c r="J21" s="840"/>
      <c r="K21" s="343"/>
      <c r="L21" s="98"/>
      <c r="M21" s="1473"/>
      <c r="Q21" s="1477"/>
      <c r="R21" s="1476"/>
    </row>
    <row r="22" spans="1:24" s="113" customFormat="1" ht="12.75" customHeight="1" x14ac:dyDescent="0.2">
      <c r="A22" s="386"/>
      <c r="B22" s="339"/>
      <c r="C22" s="107" t="s">
        <v>202</v>
      </c>
      <c r="D22" s="766" t="s">
        <v>202</v>
      </c>
      <c r="E22" s="788">
        <v>6.4</v>
      </c>
      <c r="F22" s="788">
        <v>12</v>
      </c>
      <c r="G22" s="788">
        <v>7.2</v>
      </c>
      <c r="H22" s="788">
        <v>5.5</v>
      </c>
      <c r="I22" s="108">
        <f t="shared" si="0"/>
        <v>0.76388888888888884</v>
      </c>
      <c r="J22" s="841"/>
      <c r="K22" s="345"/>
      <c r="L22" s="112"/>
      <c r="M22" s="1473"/>
      <c r="N22" s="1482"/>
      <c r="O22" s="1482"/>
      <c r="P22" s="1482"/>
      <c r="Q22" s="1483"/>
      <c r="R22" s="1476"/>
      <c r="S22" s="1482"/>
      <c r="T22" s="1482"/>
      <c r="U22" s="1482"/>
      <c r="V22" s="1482"/>
      <c r="W22" s="1482"/>
      <c r="X22" s="1482"/>
    </row>
    <row r="23" spans="1:24" s="115" customFormat="1" ht="12.75" customHeight="1" x14ac:dyDescent="0.2">
      <c r="A23" s="346"/>
      <c r="B23" s="346"/>
      <c r="C23" s="107" t="s">
        <v>203</v>
      </c>
      <c r="D23" s="766" t="s">
        <v>203</v>
      </c>
      <c r="E23" s="788">
        <v>11.1</v>
      </c>
      <c r="F23" s="788">
        <v>34</v>
      </c>
      <c r="G23" s="788">
        <v>10.199999999999999</v>
      </c>
      <c r="H23" s="788">
        <v>12.4</v>
      </c>
      <c r="I23" s="108">
        <f t="shared" si="0"/>
        <v>1.215686274509804</v>
      </c>
      <c r="J23" s="840"/>
      <c r="K23" s="343"/>
      <c r="L23" s="114"/>
      <c r="M23" s="1473"/>
      <c r="N23" s="1479"/>
      <c r="O23" s="1479"/>
      <c r="P23" s="1479"/>
      <c r="Q23" s="1477"/>
      <c r="R23" s="1476"/>
      <c r="S23" s="1479"/>
      <c r="T23" s="1479"/>
      <c r="U23" s="1479"/>
      <c r="V23" s="1479"/>
      <c r="W23" s="1479"/>
      <c r="X23" s="1479"/>
    </row>
    <row r="24" spans="1:24" ht="12.75" customHeight="1" x14ac:dyDescent="0.2">
      <c r="A24" s="339"/>
      <c r="B24" s="339"/>
      <c r="C24" s="107" t="s">
        <v>204</v>
      </c>
      <c r="D24" s="766" t="s">
        <v>204</v>
      </c>
      <c r="E24" s="788">
        <v>5.9</v>
      </c>
      <c r="F24" s="788">
        <v>18.5</v>
      </c>
      <c r="G24" s="788">
        <v>5.6</v>
      </c>
      <c r="H24" s="788">
        <v>6.3</v>
      </c>
      <c r="I24" s="108">
        <f t="shared" si="0"/>
        <v>1.125</v>
      </c>
      <c r="J24" s="840"/>
      <c r="K24" s="343"/>
      <c r="L24" s="98"/>
      <c r="M24" s="1473"/>
      <c r="Q24" s="1477"/>
      <c r="R24" s="1476"/>
    </row>
    <row r="25" spans="1:24" ht="12.75" customHeight="1" x14ac:dyDescent="0.2">
      <c r="A25" s="339"/>
      <c r="B25" s="339"/>
      <c r="C25" s="107" t="s">
        <v>205</v>
      </c>
      <c r="D25" s="766" t="s">
        <v>205</v>
      </c>
      <c r="E25" s="788">
        <v>4.0999999999999996</v>
      </c>
      <c r="F25" s="788">
        <v>13.5</v>
      </c>
      <c r="G25" s="788">
        <v>3.3</v>
      </c>
      <c r="H25" s="788">
        <v>5.3</v>
      </c>
      <c r="I25" s="108">
        <f t="shared" si="0"/>
        <v>1.6060606060606062</v>
      </c>
      <c r="J25" s="840"/>
      <c r="K25" s="343"/>
      <c r="L25" s="98"/>
      <c r="M25" s="1473"/>
      <c r="Q25" s="1477"/>
      <c r="R25" s="1476"/>
    </row>
    <row r="26" spans="1:24" s="117" customFormat="1" ht="12.75" customHeight="1" x14ac:dyDescent="0.2">
      <c r="A26" s="347"/>
      <c r="B26" s="347"/>
      <c r="C26" s="105" t="s">
        <v>73</v>
      </c>
      <c r="D26" s="842" t="s">
        <v>73</v>
      </c>
      <c r="E26" s="843">
        <v>9.8000000000000007</v>
      </c>
      <c r="F26" s="843">
        <v>23.7</v>
      </c>
      <c r="G26" s="843">
        <v>9.3000000000000007</v>
      </c>
      <c r="H26" s="843">
        <v>10.3</v>
      </c>
      <c r="I26" s="844">
        <f t="shared" si="0"/>
        <v>1.10752688172043</v>
      </c>
      <c r="J26" s="841"/>
      <c r="K26" s="348"/>
      <c r="L26" s="116"/>
      <c r="M26" s="1473"/>
      <c r="N26" s="1484"/>
      <c r="O26" s="1484"/>
      <c r="P26" s="1484"/>
      <c r="Q26" s="1483"/>
      <c r="R26" s="1476"/>
      <c r="S26" s="1484"/>
      <c r="T26" s="1484"/>
      <c r="U26" s="1484"/>
      <c r="V26" s="1484"/>
      <c r="W26" s="1484"/>
      <c r="X26" s="1484"/>
    </row>
    <row r="27" spans="1:24" s="119" customFormat="1" ht="12.75" customHeight="1" x14ac:dyDescent="0.2">
      <c r="A27" s="349"/>
      <c r="B27" s="387"/>
      <c r="C27" s="391" t="s">
        <v>206</v>
      </c>
      <c r="D27" s="767" t="s">
        <v>206</v>
      </c>
      <c r="E27" s="789">
        <v>9.3000000000000007</v>
      </c>
      <c r="F27" s="789">
        <v>18.7</v>
      </c>
      <c r="G27" s="789">
        <v>8.9</v>
      </c>
      <c r="H27" s="789">
        <v>9.6999999999999993</v>
      </c>
      <c r="I27" s="845">
        <f t="shared" si="0"/>
        <v>1.089887640449438</v>
      </c>
      <c r="J27" s="846"/>
      <c r="K27" s="350"/>
      <c r="L27" s="118"/>
      <c r="M27" s="1473"/>
      <c r="N27" s="1485"/>
      <c r="O27" s="1485"/>
      <c r="P27" s="1485"/>
      <c r="Q27" s="1470"/>
      <c r="R27" s="1485"/>
      <c r="S27" s="1485"/>
      <c r="T27" s="1485"/>
      <c r="U27" s="1485"/>
      <c r="V27" s="1485"/>
      <c r="W27" s="1485"/>
      <c r="X27" s="1485"/>
    </row>
    <row r="28" spans="1:24" ht="12.75" customHeight="1" x14ac:dyDescent="0.2">
      <c r="A28" s="339"/>
      <c r="B28" s="339"/>
      <c r="C28" s="107" t="s">
        <v>207</v>
      </c>
      <c r="D28" s="766" t="s">
        <v>207</v>
      </c>
      <c r="E28" s="788">
        <v>6.4</v>
      </c>
      <c r="F28" s="788">
        <v>16.100000000000001</v>
      </c>
      <c r="G28" s="788">
        <v>6.6</v>
      </c>
      <c r="H28" s="788">
        <v>6.2</v>
      </c>
      <c r="I28" s="108">
        <f t="shared" si="0"/>
        <v>0.93939393939393945</v>
      </c>
      <c r="J28" s="840"/>
      <c r="K28" s="343"/>
      <c r="L28" s="98"/>
      <c r="M28" s="1473"/>
    </row>
    <row r="29" spans="1:24" ht="12.75" customHeight="1" x14ac:dyDescent="0.2">
      <c r="A29" s="339"/>
      <c r="B29" s="339"/>
      <c r="C29" s="107" t="s">
        <v>208</v>
      </c>
      <c r="D29" s="766" t="s">
        <v>208</v>
      </c>
      <c r="E29" s="788">
        <v>5.7</v>
      </c>
      <c r="F29" s="788">
        <v>11.1</v>
      </c>
      <c r="G29" s="788">
        <v>5.7</v>
      </c>
      <c r="H29" s="788">
        <v>5.6</v>
      </c>
      <c r="I29" s="108">
        <f t="shared" si="0"/>
        <v>0.98245614035087714</v>
      </c>
      <c r="J29" s="840"/>
      <c r="K29" s="343"/>
      <c r="L29" s="98"/>
      <c r="M29" s="1473"/>
    </row>
    <row r="30" spans="1:24" ht="12.75" customHeight="1" x14ac:dyDescent="0.2">
      <c r="A30" s="339"/>
      <c r="B30" s="339"/>
      <c r="C30" s="107" t="s">
        <v>354</v>
      </c>
      <c r="D30" s="766" t="s">
        <v>373</v>
      </c>
      <c r="E30" s="788">
        <v>4.3</v>
      </c>
      <c r="F30" s="788">
        <v>10.4</v>
      </c>
      <c r="G30" s="788">
        <v>4.0999999999999996</v>
      </c>
      <c r="H30" s="788">
        <v>4.5</v>
      </c>
      <c r="I30" s="108">
        <f t="shared" si="0"/>
        <v>1.0975609756097562</v>
      </c>
      <c r="J30" s="840"/>
      <c r="K30" s="343"/>
      <c r="L30" s="98"/>
      <c r="M30" s="1473"/>
    </row>
    <row r="31" spans="1:24" ht="12.75" customHeight="1" x14ac:dyDescent="0.2">
      <c r="A31" s="339"/>
      <c r="B31" s="339"/>
      <c r="C31" s="107" t="s">
        <v>341</v>
      </c>
      <c r="D31" s="766" t="s">
        <v>374</v>
      </c>
      <c r="E31" s="788">
        <v>8.3000000000000007</v>
      </c>
      <c r="F31" s="788">
        <v>14.4</v>
      </c>
      <c r="G31" s="788">
        <v>8.9</v>
      </c>
      <c r="H31" s="788">
        <v>7.6</v>
      </c>
      <c r="I31" s="108">
        <f t="shared" si="0"/>
        <v>0.8539325842696629</v>
      </c>
      <c r="J31" s="840"/>
      <c r="K31" s="343"/>
      <c r="L31" s="98"/>
      <c r="M31" s="1473"/>
    </row>
    <row r="32" spans="1:24" ht="12.75" customHeight="1" x14ac:dyDescent="0.2">
      <c r="A32" s="339"/>
      <c r="B32" s="339"/>
      <c r="C32" s="107" t="s">
        <v>240</v>
      </c>
      <c r="D32" s="766" t="s">
        <v>379</v>
      </c>
      <c r="E32" s="788">
        <v>7.5</v>
      </c>
      <c r="F32" s="788">
        <v>12.8</v>
      </c>
      <c r="G32" s="788">
        <v>9.1</v>
      </c>
      <c r="H32" s="788">
        <v>6</v>
      </c>
      <c r="I32" s="108">
        <f t="shared" si="0"/>
        <v>0.65934065934065933</v>
      </c>
      <c r="J32" s="840"/>
      <c r="K32" s="343"/>
      <c r="L32" s="98"/>
      <c r="M32" s="1473"/>
    </row>
    <row r="33" spans="1:24" s="122" customFormat="1" ht="12.75" customHeight="1" x14ac:dyDescent="0.2">
      <c r="A33" s="388"/>
      <c r="B33" s="339"/>
      <c r="C33" s="107" t="s">
        <v>209</v>
      </c>
      <c r="D33" s="766" t="s">
        <v>209</v>
      </c>
      <c r="E33" s="788">
        <v>4.8</v>
      </c>
      <c r="F33" s="788">
        <v>13.9</v>
      </c>
      <c r="G33" s="788">
        <v>4.7</v>
      </c>
      <c r="H33" s="788">
        <v>5</v>
      </c>
      <c r="I33" s="108">
        <f t="shared" si="0"/>
        <v>1.0638297872340425</v>
      </c>
      <c r="J33" s="840"/>
      <c r="K33" s="351"/>
      <c r="L33" s="120"/>
      <c r="M33" s="1473"/>
      <c r="N33" s="1486"/>
      <c r="O33" s="1486"/>
      <c r="P33" s="1486"/>
      <c r="Q33" s="1486"/>
      <c r="R33" s="1486"/>
      <c r="S33" s="1486"/>
      <c r="T33" s="1486"/>
      <c r="U33" s="1486"/>
      <c r="V33" s="1486"/>
      <c r="W33" s="1486"/>
      <c r="X33" s="1486"/>
    </row>
    <row r="34" spans="1:24" ht="12.75" customHeight="1" x14ac:dyDescent="0.2">
      <c r="A34" s="339"/>
      <c r="B34" s="339"/>
      <c r="C34" s="107" t="s">
        <v>353</v>
      </c>
      <c r="D34" s="766" t="s">
        <v>372</v>
      </c>
      <c r="E34" s="788">
        <v>4.4000000000000004</v>
      </c>
      <c r="F34" s="788">
        <v>11.9</v>
      </c>
      <c r="G34" s="788">
        <v>4.5999999999999996</v>
      </c>
      <c r="H34" s="788">
        <v>4.2</v>
      </c>
      <c r="I34" s="108">
        <f t="shared" si="0"/>
        <v>0.91304347826086962</v>
      </c>
      <c r="J34" s="840"/>
      <c r="K34" s="343"/>
      <c r="L34" s="98"/>
      <c r="M34" s="1473"/>
    </row>
    <row r="35" spans="1:24" ht="12.75" customHeight="1" x14ac:dyDescent="0.2">
      <c r="A35" s="339"/>
      <c r="B35" s="339"/>
      <c r="C35" s="107" t="s">
        <v>210</v>
      </c>
      <c r="D35" s="766" t="s">
        <v>210</v>
      </c>
      <c r="E35" s="788">
        <v>3.2</v>
      </c>
      <c r="F35" s="788">
        <v>9.1</v>
      </c>
      <c r="G35" s="788">
        <v>2.2999999999999998</v>
      </c>
      <c r="H35" s="788">
        <v>4.3</v>
      </c>
      <c r="I35" s="108">
        <f t="shared" si="0"/>
        <v>1.8695652173913044</v>
      </c>
      <c r="J35" s="840"/>
      <c r="K35" s="343"/>
      <c r="L35" s="98"/>
      <c r="M35" s="1473"/>
    </row>
    <row r="36" spans="1:24" s="113" customFormat="1" ht="12.75" customHeight="1" x14ac:dyDescent="0.2">
      <c r="A36" s="386"/>
      <c r="B36" s="339"/>
      <c r="C36" s="107" t="s">
        <v>375</v>
      </c>
      <c r="D36" s="766" t="s">
        <v>375</v>
      </c>
      <c r="E36" s="788">
        <v>5.3</v>
      </c>
      <c r="F36" s="788" t="s">
        <v>625</v>
      </c>
      <c r="G36" s="788">
        <v>5.9</v>
      </c>
      <c r="H36" s="788">
        <v>4.5999999999999996</v>
      </c>
      <c r="I36" s="108">
        <f t="shared" si="0"/>
        <v>0.77966101694915246</v>
      </c>
      <c r="J36" s="841"/>
      <c r="K36" s="345"/>
      <c r="L36" s="112"/>
      <c r="M36" s="1473"/>
      <c r="N36" s="1482"/>
      <c r="O36" s="1482"/>
      <c r="P36" s="1482"/>
      <c r="Q36" s="1482"/>
      <c r="R36" s="1482"/>
      <c r="S36" s="1482"/>
      <c r="T36" s="1482"/>
      <c r="U36" s="1482"/>
      <c r="V36" s="1482"/>
      <c r="W36" s="1482"/>
      <c r="X36" s="1482"/>
    </row>
    <row r="37" spans="1:24" ht="12.75" customHeight="1" x14ac:dyDescent="0.2">
      <c r="A37" s="339"/>
      <c r="B37" s="339"/>
      <c r="C37" s="107" t="s">
        <v>211</v>
      </c>
      <c r="D37" s="766" t="s">
        <v>211</v>
      </c>
      <c r="E37" s="788">
        <v>6.7</v>
      </c>
      <c r="F37" s="788">
        <v>16.8</v>
      </c>
      <c r="G37" s="788">
        <v>7.2</v>
      </c>
      <c r="H37" s="788">
        <v>6.2</v>
      </c>
      <c r="I37" s="108">
        <f t="shared" si="0"/>
        <v>0.86111111111111116</v>
      </c>
      <c r="J37" s="840"/>
      <c r="K37" s="343"/>
      <c r="L37" s="98"/>
      <c r="M37" s="1473"/>
    </row>
    <row r="38" spans="1:24" s="119" customFormat="1" ht="12.75" customHeight="1" x14ac:dyDescent="0.2">
      <c r="A38" s="349"/>
      <c r="B38" s="389"/>
      <c r="C38" s="391" t="s">
        <v>212</v>
      </c>
      <c r="D38" s="767" t="s">
        <v>380</v>
      </c>
      <c r="E38" s="789">
        <v>7.8</v>
      </c>
      <c r="F38" s="789">
        <v>16.7</v>
      </c>
      <c r="G38" s="789">
        <v>7.5</v>
      </c>
      <c r="H38" s="789">
        <v>8.1</v>
      </c>
      <c r="I38" s="845">
        <f t="shared" si="0"/>
        <v>1.0799999999999998</v>
      </c>
      <c r="J38" s="846"/>
      <c r="K38" s="350"/>
      <c r="L38" s="118"/>
      <c r="M38" s="1473"/>
      <c r="N38" s="1485"/>
      <c r="O38" s="1485"/>
      <c r="P38" s="1485"/>
      <c r="Q38" s="1485"/>
      <c r="R38" s="1485"/>
      <c r="S38" s="1485"/>
      <c r="T38" s="1485"/>
      <c r="U38" s="1485"/>
      <c r="V38" s="1485"/>
      <c r="W38" s="1485"/>
      <c r="X38" s="1485"/>
    </row>
    <row r="39" spans="1:24" ht="23.25" customHeight="1" x14ac:dyDescent="0.2">
      <c r="A39" s="339"/>
      <c r="B39" s="339"/>
      <c r="C39" s="107" t="s">
        <v>398</v>
      </c>
      <c r="D39" s="768" t="s">
        <v>398</v>
      </c>
      <c r="E39" s="788">
        <v>4.4000000000000004</v>
      </c>
      <c r="F39" s="788">
        <v>9.4</v>
      </c>
      <c r="G39" s="788">
        <v>4.4000000000000004</v>
      </c>
      <c r="H39" s="788">
        <v>4.4000000000000004</v>
      </c>
      <c r="I39" s="108">
        <f t="shared" si="0"/>
        <v>1</v>
      </c>
      <c r="J39" s="840"/>
      <c r="K39" s="343"/>
      <c r="L39" s="98"/>
      <c r="M39" s="1473"/>
    </row>
    <row r="40" spans="1:24" s="128" customFormat="1" ht="12" customHeight="1" x14ac:dyDescent="0.2">
      <c r="A40" s="390"/>
      <c r="B40" s="339"/>
      <c r="C40" s="123"/>
      <c r="D40" s="124"/>
      <c r="E40" s="125"/>
      <c r="F40" s="125"/>
      <c r="G40" s="126"/>
      <c r="H40" s="126"/>
      <c r="I40" s="126"/>
      <c r="J40" s="126"/>
      <c r="K40" s="352"/>
      <c r="L40" s="127"/>
      <c r="M40" s="1469"/>
      <c r="N40" s="1487"/>
      <c r="O40" s="1487"/>
      <c r="P40" s="1487"/>
      <c r="Q40" s="1487"/>
      <c r="R40" s="1487"/>
      <c r="S40" s="1487"/>
      <c r="T40" s="1487"/>
      <c r="U40" s="1487"/>
      <c r="V40" s="1487"/>
      <c r="W40" s="1487"/>
      <c r="X40" s="1487"/>
    </row>
    <row r="41" spans="1:24" ht="17.25" customHeight="1" x14ac:dyDescent="0.2">
      <c r="A41" s="339"/>
      <c r="B41" s="339"/>
      <c r="C41" s="873"/>
      <c r="D41" s="873"/>
      <c r="E41" s="874"/>
      <c r="F41" s="1773"/>
      <c r="G41" s="1773"/>
      <c r="H41" s="1773"/>
      <c r="I41" s="1773"/>
      <c r="J41" s="1773"/>
      <c r="K41" s="353"/>
      <c r="L41" s="96"/>
    </row>
    <row r="42" spans="1:24" ht="17.25" customHeight="1" x14ac:dyDescent="0.2">
      <c r="A42" s="339"/>
      <c r="B42" s="339"/>
      <c r="C42" s="873"/>
      <c r="D42" s="1774" t="s">
        <v>604</v>
      </c>
      <c r="E42" s="1774"/>
      <c r="F42" s="1774"/>
      <c r="G42" s="875"/>
      <c r="H42" s="875"/>
      <c r="I42" s="1773"/>
      <c r="J42" s="1773"/>
      <c r="K42" s="353"/>
      <c r="L42" s="96"/>
      <c r="N42" s="1490"/>
      <c r="O42" s="1490"/>
      <c r="P42" s="1490"/>
      <c r="Q42" s="1490"/>
      <c r="R42" s="1490"/>
      <c r="T42" s="1479"/>
    </row>
    <row r="43" spans="1:24" ht="17.25" customHeight="1" x14ac:dyDescent="0.2">
      <c r="A43" s="339"/>
      <c r="B43" s="339"/>
      <c r="C43" s="873"/>
      <c r="D43" s="1774"/>
      <c r="E43" s="1774"/>
      <c r="F43" s="1774"/>
      <c r="G43" s="875"/>
      <c r="H43" s="875"/>
      <c r="I43" s="1773"/>
      <c r="J43" s="1773"/>
      <c r="K43" s="353"/>
      <c r="L43" s="96"/>
      <c r="N43" s="1490"/>
      <c r="O43" s="1490"/>
      <c r="P43" s="1490"/>
      <c r="Q43" s="1490"/>
      <c r="R43" s="1490"/>
    </row>
    <row r="44" spans="1:24" ht="17.25" customHeight="1" x14ac:dyDescent="0.2">
      <c r="A44" s="339"/>
      <c r="B44" s="339"/>
      <c r="C44" s="873"/>
      <c r="D44" s="1782" t="s">
        <v>605</v>
      </c>
      <c r="E44" s="1782"/>
      <c r="F44" s="1782"/>
      <c r="G44" s="875"/>
      <c r="H44" s="875"/>
      <c r="I44" s="1773"/>
      <c r="J44" s="1773"/>
      <c r="K44" s="353"/>
      <c r="L44" s="96"/>
      <c r="N44" s="1490"/>
      <c r="O44" s="1490"/>
      <c r="P44" s="1490"/>
      <c r="Q44" s="1490"/>
      <c r="R44" s="1490"/>
    </row>
    <row r="45" spans="1:24" ht="17.25" customHeight="1" x14ac:dyDescent="0.2">
      <c r="A45" s="339"/>
      <c r="B45" s="339"/>
      <c r="C45" s="873"/>
      <c r="D45" s="1782"/>
      <c r="E45" s="1782"/>
      <c r="F45" s="1782"/>
      <c r="G45" s="875"/>
      <c r="H45" s="875"/>
      <c r="I45" s="1773"/>
      <c r="J45" s="1773"/>
      <c r="K45" s="353"/>
      <c r="L45" s="96"/>
    </row>
    <row r="46" spans="1:24" ht="17.25" customHeight="1" x14ac:dyDescent="0.2">
      <c r="A46" s="339"/>
      <c r="B46" s="339"/>
      <c r="C46" s="873"/>
      <c r="D46" s="1782"/>
      <c r="E46" s="1782"/>
      <c r="F46" s="1782"/>
      <c r="G46" s="875"/>
      <c r="H46" s="875"/>
      <c r="I46" s="1773"/>
      <c r="J46" s="1773"/>
      <c r="K46" s="353"/>
      <c r="L46" s="96"/>
      <c r="N46" s="1490"/>
      <c r="O46" s="1490"/>
      <c r="P46" s="1490"/>
      <c r="Q46" s="1490"/>
      <c r="R46" s="1490"/>
      <c r="T46" s="1479"/>
    </row>
    <row r="47" spans="1:24" ht="17.25" customHeight="1" x14ac:dyDescent="0.2">
      <c r="A47" s="339"/>
      <c r="B47" s="339"/>
      <c r="C47" s="873"/>
      <c r="D47" s="1782" t="s">
        <v>526</v>
      </c>
      <c r="E47" s="1782"/>
      <c r="F47" s="1782"/>
      <c r="G47" s="875"/>
      <c r="H47" s="875"/>
      <c r="I47" s="1773"/>
      <c r="J47" s="1773"/>
      <c r="K47" s="353"/>
      <c r="L47" s="96"/>
      <c r="N47" s="1490"/>
      <c r="O47" s="1490"/>
      <c r="P47" s="1490"/>
      <c r="Q47" s="1490"/>
      <c r="R47" s="1490"/>
    </row>
    <row r="48" spans="1:24" ht="17.25" customHeight="1" x14ac:dyDescent="0.2">
      <c r="A48" s="339"/>
      <c r="B48" s="339"/>
      <c r="C48" s="873"/>
      <c r="D48" s="1782"/>
      <c r="E48" s="1782"/>
      <c r="F48" s="1782"/>
      <c r="G48" s="875"/>
      <c r="H48" s="875"/>
      <c r="I48" s="1773"/>
      <c r="J48" s="1773"/>
      <c r="K48" s="353"/>
      <c r="L48" s="96"/>
      <c r="N48" s="1490"/>
      <c r="O48" s="1490"/>
      <c r="P48" s="1490"/>
      <c r="Q48" s="1490"/>
      <c r="R48" s="1490"/>
    </row>
    <row r="49" spans="1:24" ht="17.25" customHeight="1" x14ac:dyDescent="0.2">
      <c r="A49" s="339"/>
      <c r="B49" s="339"/>
      <c r="C49" s="873"/>
      <c r="D49" s="1782"/>
      <c r="E49" s="1782"/>
      <c r="F49" s="1782"/>
      <c r="G49" s="875"/>
      <c r="H49" s="875"/>
      <c r="I49" s="1773"/>
      <c r="J49" s="1773"/>
      <c r="K49" s="353"/>
      <c r="L49" s="96"/>
      <c r="N49" s="1490"/>
      <c r="O49" s="1490"/>
      <c r="P49" s="1490"/>
      <c r="Q49" s="1490"/>
      <c r="R49" s="1490"/>
      <c r="T49" s="1491"/>
      <c r="U49" s="1490"/>
      <c r="V49" s="1490"/>
      <c r="W49" s="1490"/>
      <c r="X49" s="1490"/>
    </row>
    <row r="50" spans="1:24" ht="17.25" customHeight="1" x14ac:dyDescent="0.2">
      <c r="A50" s="339"/>
      <c r="B50" s="339"/>
      <c r="C50" s="873"/>
      <c r="D50" s="1782" t="s">
        <v>528</v>
      </c>
      <c r="E50" s="1782"/>
      <c r="F50" s="1782"/>
      <c r="G50" s="875"/>
      <c r="H50" s="875"/>
      <c r="I50" s="1773"/>
      <c r="J50" s="1773"/>
      <c r="K50" s="353"/>
      <c r="L50" s="96"/>
      <c r="N50" s="1490"/>
      <c r="O50" s="1490"/>
      <c r="P50" s="1490"/>
      <c r="Q50" s="1490"/>
      <c r="R50" s="1490"/>
      <c r="T50" s="1490"/>
      <c r="U50" s="1490"/>
      <c r="V50" s="1490"/>
      <c r="W50" s="1490"/>
      <c r="X50" s="1490"/>
    </row>
    <row r="51" spans="1:24" ht="17.25" customHeight="1" x14ac:dyDescent="0.2">
      <c r="A51" s="339"/>
      <c r="B51" s="339"/>
      <c r="C51" s="873"/>
      <c r="D51" s="1782"/>
      <c r="E51" s="1782"/>
      <c r="F51" s="1782"/>
      <c r="G51" s="875"/>
      <c r="H51" s="875"/>
      <c r="I51" s="1773"/>
      <c r="J51" s="1773"/>
      <c r="K51" s="353"/>
      <c r="L51" s="96"/>
      <c r="N51" s="1490"/>
      <c r="O51" s="1490"/>
      <c r="P51" s="1490"/>
      <c r="Q51" s="1490"/>
      <c r="R51" s="1490"/>
      <c r="T51" s="1490"/>
      <c r="U51" s="1490"/>
      <c r="V51" s="1490"/>
      <c r="W51" s="1490"/>
      <c r="X51" s="1490"/>
    </row>
    <row r="52" spans="1:24" ht="17.25" customHeight="1" x14ac:dyDescent="0.2">
      <c r="A52" s="339"/>
      <c r="B52" s="339"/>
      <c r="C52" s="873"/>
      <c r="D52" s="1782"/>
      <c r="E52" s="1782"/>
      <c r="F52" s="1782"/>
      <c r="G52" s="875"/>
      <c r="H52" s="875"/>
      <c r="I52" s="1773"/>
      <c r="J52" s="1773"/>
      <c r="K52" s="353"/>
      <c r="L52" s="96"/>
    </row>
    <row r="53" spans="1:24" s="122" customFormat="1" ht="17.25" customHeight="1" x14ac:dyDescent="0.2">
      <c r="A53" s="388"/>
      <c r="B53" s="339"/>
      <c r="C53" s="873"/>
      <c r="D53" s="1774" t="s">
        <v>516</v>
      </c>
      <c r="E53" s="1774"/>
      <c r="F53" s="1774"/>
      <c r="G53" s="875"/>
      <c r="H53" s="875"/>
      <c r="I53" s="1773"/>
      <c r="J53" s="1773"/>
      <c r="K53" s="354"/>
      <c r="L53" s="121"/>
      <c r="M53" s="1488"/>
      <c r="N53" s="1492"/>
      <c r="O53" s="1492"/>
      <c r="P53" s="1492"/>
      <c r="Q53" s="1492"/>
      <c r="R53" s="1492"/>
      <c r="S53" s="1486"/>
      <c r="T53" s="1486"/>
      <c r="U53" s="1486"/>
      <c r="V53" s="1486"/>
      <c r="W53" s="1486"/>
      <c r="X53" s="1486"/>
    </row>
    <row r="54" spans="1:24" ht="17.25" customHeight="1" x14ac:dyDescent="0.2">
      <c r="A54" s="339"/>
      <c r="B54" s="339"/>
      <c r="C54" s="873"/>
      <c r="D54" s="1774"/>
      <c r="E54" s="1774"/>
      <c r="F54" s="1774"/>
      <c r="G54" s="875"/>
      <c r="H54" s="875"/>
      <c r="I54" s="1773"/>
      <c r="J54" s="1773"/>
      <c r="K54" s="353"/>
      <c r="L54" s="96"/>
      <c r="N54" s="1492"/>
      <c r="O54" s="1492"/>
      <c r="P54" s="1492"/>
      <c r="Q54" s="1492"/>
      <c r="R54" s="1492"/>
    </row>
    <row r="55" spans="1:24" ht="17.25" customHeight="1" x14ac:dyDescent="0.2">
      <c r="A55" s="339"/>
      <c r="B55" s="339"/>
      <c r="C55" s="873"/>
      <c r="D55" s="1774"/>
      <c r="E55" s="1774"/>
      <c r="F55" s="1774"/>
      <c r="G55" s="875"/>
      <c r="H55" s="875"/>
      <c r="I55" s="1773"/>
      <c r="J55" s="1773"/>
      <c r="K55" s="353"/>
      <c r="L55" s="96"/>
      <c r="N55" s="1492"/>
      <c r="O55" s="1492"/>
      <c r="P55" s="1492"/>
      <c r="Q55" s="1492"/>
      <c r="R55" s="1492"/>
    </row>
    <row r="56" spans="1:24" ht="5.25" customHeight="1" x14ac:dyDescent="0.2">
      <c r="A56" s="339"/>
      <c r="B56" s="339"/>
      <c r="C56" s="873"/>
      <c r="D56" s="875"/>
      <c r="E56" s="875"/>
      <c r="F56" s="875"/>
      <c r="G56" s="875"/>
      <c r="H56" s="875"/>
      <c r="I56" s="1773"/>
      <c r="J56" s="1773"/>
      <c r="K56" s="353"/>
      <c r="L56" s="96"/>
    </row>
    <row r="57" spans="1:24" ht="18.75" customHeight="1" x14ac:dyDescent="0.2">
      <c r="A57" s="339"/>
      <c r="B57" s="339"/>
      <c r="C57" s="873"/>
      <c r="D57" s="873"/>
      <c r="E57" s="874"/>
      <c r="F57" s="1773"/>
      <c r="G57" s="1773"/>
      <c r="H57" s="1773"/>
      <c r="I57" s="1773"/>
      <c r="J57" s="1773"/>
      <c r="K57" s="353"/>
      <c r="L57" s="96"/>
      <c r="N57" s="1489"/>
    </row>
    <row r="58" spans="1:24" ht="18.75" customHeight="1" x14ac:dyDescent="0.2">
      <c r="A58" s="339"/>
      <c r="B58" s="339"/>
      <c r="C58" s="1775" t="s">
        <v>527</v>
      </c>
      <c r="D58" s="1775"/>
      <c r="E58" s="1775"/>
      <c r="F58" s="1775"/>
      <c r="G58" s="1775"/>
      <c r="H58" s="1775"/>
      <c r="I58" s="1775"/>
      <c r="J58" s="1775"/>
      <c r="K58" s="817"/>
      <c r="L58" s="96"/>
    </row>
    <row r="59" spans="1:24" ht="11.25" customHeight="1" x14ac:dyDescent="0.2">
      <c r="A59" s="339"/>
      <c r="B59" s="339"/>
      <c r="C59" s="1776" t="s">
        <v>626</v>
      </c>
      <c r="D59" s="1777"/>
      <c r="E59" s="1777"/>
      <c r="F59" s="1777"/>
      <c r="G59" s="1777"/>
      <c r="H59" s="1777"/>
      <c r="I59" s="1777"/>
      <c r="J59" s="1777"/>
      <c r="K59" s="1778"/>
      <c r="L59" s="96"/>
    </row>
    <row r="60" spans="1:24" ht="13.5" customHeight="1" x14ac:dyDescent="0.2">
      <c r="A60" s="339"/>
      <c r="B60" s="339"/>
      <c r="C60" s="1779"/>
      <c r="D60" s="1780"/>
      <c r="E60" s="1780"/>
      <c r="F60" s="129"/>
      <c r="G60" s="130"/>
      <c r="H60" s="130"/>
      <c r="I60" s="1781">
        <v>42887</v>
      </c>
      <c r="J60" s="1781"/>
      <c r="K60" s="476">
        <v>21</v>
      </c>
      <c r="L60" s="96"/>
    </row>
    <row r="62" spans="1:24" ht="15" x14ac:dyDescent="0.2">
      <c r="E62" s="1096"/>
    </row>
  </sheetData>
  <mergeCells count="30">
    <mergeCell ref="D50:F52"/>
    <mergeCell ref="I43:J43"/>
    <mergeCell ref="I44:J44"/>
    <mergeCell ref="I45:J45"/>
    <mergeCell ref="I46:J46"/>
    <mergeCell ref="I47:J47"/>
    <mergeCell ref="I48:J48"/>
    <mergeCell ref="I49:J49"/>
    <mergeCell ref="I50:J50"/>
    <mergeCell ref="I51:J51"/>
    <mergeCell ref="I52:J52"/>
    <mergeCell ref="D47:F49"/>
    <mergeCell ref="D44:F46"/>
    <mergeCell ref="C58:J58"/>
    <mergeCell ref="C59:K59"/>
    <mergeCell ref="C60:E60"/>
    <mergeCell ref="I60:J60"/>
    <mergeCell ref="I55:J55"/>
    <mergeCell ref="I56:J56"/>
    <mergeCell ref="F57:H57"/>
    <mergeCell ref="I57:J57"/>
    <mergeCell ref="D53:F55"/>
    <mergeCell ref="I53:J53"/>
    <mergeCell ref="I54:J54"/>
    <mergeCell ref="C4:J4"/>
    <mergeCell ref="C7:D7"/>
    <mergeCell ref="F41:H41"/>
    <mergeCell ref="I41:J41"/>
    <mergeCell ref="I42:J42"/>
    <mergeCell ref="D42:F43"/>
  </mergeCells>
  <conditionalFormatting sqref="F9:F39">
    <cfRule type="top10" dxfId="5" priority="6" bottom="1" rank="1"/>
    <cfRule type="top10" dxfId="4" priority="7" rank="1"/>
  </conditionalFormatting>
  <conditionalFormatting sqref="E9:E38">
    <cfRule type="top10" dxfId="3" priority="4" bottom="1" rank="3"/>
    <cfRule type="top10" dxfId="2" priority="5" rank="2"/>
  </conditionalFormatting>
  <conditionalFormatting sqref="I9:I25">
    <cfRule type="top10" dxfId="1" priority="3"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3"/>
      <c r="C1" s="213"/>
      <c r="D1" s="213"/>
      <c r="E1" s="212"/>
      <c r="F1" s="1514" t="s">
        <v>43</v>
      </c>
      <c r="G1" s="1514"/>
      <c r="H1" s="1514"/>
      <c r="I1" s="4"/>
      <c r="J1" s="4"/>
      <c r="K1" s="4"/>
      <c r="L1" s="4"/>
      <c r="M1" s="4"/>
      <c r="N1" s="4"/>
      <c r="O1" s="4"/>
    </row>
    <row r="2" spans="1:15" ht="13.5" customHeight="1" x14ac:dyDescent="0.2">
      <c r="A2" s="2"/>
      <c r="B2" s="219"/>
      <c r="C2" s="1519"/>
      <c r="D2" s="1519"/>
      <c r="E2" s="1519"/>
      <c r="F2" s="1519"/>
      <c r="G2" s="1519"/>
      <c r="H2" s="4"/>
      <c r="I2" s="4"/>
      <c r="J2" s="4"/>
      <c r="K2" s="4"/>
      <c r="L2" s="4"/>
      <c r="M2" s="4"/>
      <c r="N2" s="4"/>
      <c r="O2" s="4"/>
    </row>
    <row r="3" spans="1:15" x14ac:dyDescent="0.2">
      <c r="A3" s="2"/>
      <c r="B3" s="220"/>
      <c r="C3" s="1519"/>
      <c r="D3" s="1519"/>
      <c r="E3" s="1519"/>
      <c r="F3" s="1519"/>
      <c r="G3" s="1519"/>
      <c r="H3" s="1"/>
      <c r="I3" s="4"/>
      <c r="J3" s="4"/>
      <c r="K3" s="4"/>
      <c r="L3" s="4"/>
      <c r="M3" s="4"/>
      <c r="N3" s="4"/>
      <c r="O3" s="2"/>
    </row>
    <row r="4" spans="1:15" ht="12.75" customHeight="1" x14ac:dyDescent="0.2">
      <c r="A4" s="2"/>
      <c r="B4" s="222"/>
      <c r="C4" s="1512" t="s">
        <v>48</v>
      </c>
      <c r="D4" s="1513"/>
      <c r="E4" s="1513"/>
      <c r="F4" s="1513"/>
      <c r="G4" s="1513"/>
      <c r="H4" s="1513"/>
      <c r="I4" s="4"/>
      <c r="J4" s="4"/>
      <c r="K4" s="4"/>
      <c r="L4" s="4"/>
      <c r="M4" s="17"/>
      <c r="N4" s="4"/>
      <c r="O4" s="2"/>
    </row>
    <row r="5" spans="1:15" s="7" customFormat="1" ht="16.5" customHeight="1" x14ac:dyDescent="0.2">
      <c r="A5" s="6"/>
      <c r="B5" s="221"/>
      <c r="C5" s="1513"/>
      <c r="D5" s="1513"/>
      <c r="E5" s="1513"/>
      <c r="F5" s="1513"/>
      <c r="G5" s="1513"/>
      <c r="H5" s="1513"/>
      <c r="I5" s="4"/>
      <c r="J5" s="4"/>
      <c r="K5" s="4"/>
      <c r="L5" s="4"/>
      <c r="M5" s="17"/>
      <c r="N5" s="4"/>
      <c r="O5" s="6"/>
    </row>
    <row r="6" spans="1:15" ht="11.25" customHeight="1" x14ac:dyDescent="0.2">
      <c r="A6" s="2"/>
      <c r="B6" s="222"/>
      <c r="C6" s="1513"/>
      <c r="D6" s="1513"/>
      <c r="E6" s="1513"/>
      <c r="F6" s="1513"/>
      <c r="G6" s="1513"/>
      <c r="H6" s="1513"/>
      <c r="I6" s="4"/>
      <c r="J6" s="4"/>
      <c r="K6" s="4"/>
      <c r="L6" s="4"/>
      <c r="M6" s="17"/>
      <c r="N6" s="4"/>
      <c r="O6" s="2"/>
    </row>
    <row r="7" spans="1:15" ht="11.25" customHeight="1" x14ac:dyDescent="0.2">
      <c r="A7" s="2"/>
      <c r="B7" s="222"/>
      <c r="C7" s="1513"/>
      <c r="D7" s="1513"/>
      <c r="E7" s="1513"/>
      <c r="F7" s="1513"/>
      <c r="G7" s="1513"/>
      <c r="H7" s="1513"/>
      <c r="I7" s="4"/>
      <c r="J7" s="4"/>
      <c r="K7" s="4"/>
      <c r="L7" s="4"/>
      <c r="M7" s="17"/>
      <c r="N7" s="4"/>
      <c r="O7" s="2"/>
    </row>
    <row r="8" spans="1:15" ht="117" customHeight="1" x14ac:dyDescent="0.2">
      <c r="A8" s="2"/>
      <c r="B8" s="222"/>
      <c r="C8" s="1513"/>
      <c r="D8" s="1513"/>
      <c r="E8" s="1513"/>
      <c r="F8" s="1513"/>
      <c r="G8" s="1513"/>
      <c r="H8" s="1513"/>
      <c r="I8" s="4"/>
      <c r="J8" s="4"/>
      <c r="K8" s="4"/>
      <c r="L8" s="4"/>
      <c r="M8" s="17"/>
      <c r="N8" s="4"/>
      <c r="O8" s="2"/>
    </row>
    <row r="9" spans="1:15" ht="10.5" customHeight="1" x14ac:dyDescent="0.2">
      <c r="A9" s="2"/>
      <c r="B9" s="222"/>
      <c r="C9" s="1513"/>
      <c r="D9" s="1513"/>
      <c r="E9" s="1513"/>
      <c r="F9" s="1513"/>
      <c r="G9" s="1513"/>
      <c r="H9" s="1513"/>
      <c r="I9" s="4"/>
      <c r="J9" s="4"/>
      <c r="K9" s="4"/>
      <c r="L9" s="4"/>
      <c r="M9" s="17"/>
      <c r="N9" s="3"/>
      <c r="O9" s="2"/>
    </row>
    <row r="10" spans="1:15" ht="11.25" customHeight="1" x14ac:dyDescent="0.2">
      <c r="A10" s="2"/>
      <c r="B10" s="222"/>
      <c r="C10" s="1513"/>
      <c r="D10" s="1513"/>
      <c r="E10" s="1513"/>
      <c r="F10" s="1513"/>
      <c r="G10" s="1513"/>
      <c r="H10" s="1513"/>
      <c r="I10" s="4"/>
      <c r="J10" s="4"/>
      <c r="K10" s="4"/>
      <c r="L10" s="4"/>
      <c r="M10" s="17"/>
      <c r="N10" s="3"/>
      <c r="O10" s="2"/>
    </row>
    <row r="11" spans="1:15" ht="3.75" customHeight="1" x14ac:dyDescent="0.2">
      <c r="A11" s="2"/>
      <c r="B11" s="222"/>
      <c r="C11" s="1513"/>
      <c r="D11" s="1513"/>
      <c r="E11" s="1513"/>
      <c r="F11" s="1513"/>
      <c r="G11" s="1513"/>
      <c r="H11" s="1513"/>
      <c r="I11" s="4"/>
      <c r="J11" s="4"/>
      <c r="K11" s="4"/>
      <c r="L11" s="4"/>
      <c r="M11" s="17"/>
      <c r="N11" s="3"/>
      <c r="O11" s="2"/>
    </row>
    <row r="12" spans="1:15" ht="11.25" customHeight="1" x14ac:dyDescent="0.2">
      <c r="A12" s="2"/>
      <c r="B12" s="222"/>
      <c r="C12" s="1513"/>
      <c r="D12" s="1513"/>
      <c r="E12" s="1513"/>
      <c r="F12" s="1513"/>
      <c r="G12" s="1513"/>
      <c r="H12" s="1513"/>
      <c r="I12" s="4"/>
      <c r="J12" s="4"/>
      <c r="K12" s="4"/>
      <c r="L12" s="4"/>
      <c r="M12" s="17"/>
      <c r="N12" s="3"/>
      <c r="O12" s="2"/>
    </row>
    <row r="13" spans="1:15" ht="11.25" customHeight="1" x14ac:dyDescent="0.2">
      <c r="A13" s="2"/>
      <c r="B13" s="222"/>
      <c r="C13" s="1513"/>
      <c r="D13" s="1513"/>
      <c r="E13" s="1513"/>
      <c r="F13" s="1513"/>
      <c r="G13" s="1513"/>
      <c r="H13" s="1513"/>
      <c r="I13" s="4"/>
      <c r="J13" s="4"/>
      <c r="K13" s="4"/>
      <c r="L13" s="4"/>
      <c r="M13" s="17"/>
      <c r="N13" s="3"/>
      <c r="O13" s="2"/>
    </row>
    <row r="14" spans="1:15" ht="15.75" customHeight="1" x14ac:dyDescent="0.2">
      <c r="A14" s="2"/>
      <c r="B14" s="222"/>
      <c r="C14" s="1513"/>
      <c r="D14" s="1513"/>
      <c r="E14" s="1513"/>
      <c r="F14" s="1513"/>
      <c r="G14" s="1513"/>
      <c r="H14" s="1513"/>
      <c r="I14" s="4"/>
      <c r="J14" s="4"/>
      <c r="K14" s="4"/>
      <c r="L14" s="4"/>
      <c r="M14" s="17"/>
      <c r="N14" s="3"/>
      <c r="O14" s="2"/>
    </row>
    <row r="15" spans="1:15" ht="22.5" customHeight="1" x14ac:dyDescent="0.2">
      <c r="A15" s="2"/>
      <c r="B15" s="222"/>
      <c r="C15" s="1513"/>
      <c r="D15" s="1513"/>
      <c r="E15" s="1513"/>
      <c r="F15" s="1513"/>
      <c r="G15" s="1513"/>
      <c r="H15" s="1513"/>
      <c r="I15" s="4"/>
      <c r="J15" s="4"/>
      <c r="K15" s="4"/>
      <c r="L15" s="4"/>
      <c r="M15" s="17"/>
      <c r="N15" s="3"/>
      <c r="O15" s="2"/>
    </row>
    <row r="16" spans="1:15" ht="11.25" customHeight="1" x14ac:dyDescent="0.2">
      <c r="A16" s="2"/>
      <c r="B16" s="222"/>
      <c r="C16" s="1513"/>
      <c r="D16" s="1513"/>
      <c r="E16" s="1513"/>
      <c r="F16" s="1513"/>
      <c r="G16" s="1513"/>
      <c r="H16" s="1513"/>
      <c r="I16" s="4"/>
      <c r="J16" s="4"/>
      <c r="K16" s="4"/>
      <c r="L16" s="4"/>
      <c r="M16" s="17"/>
      <c r="N16" s="3"/>
      <c r="O16" s="2"/>
    </row>
    <row r="17" spans="1:15" ht="11.25" customHeight="1" x14ac:dyDescent="0.2">
      <c r="A17" s="2"/>
      <c r="B17" s="222"/>
      <c r="C17" s="1513"/>
      <c r="D17" s="1513"/>
      <c r="E17" s="1513"/>
      <c r="F17" s="1513"/>
      <c r="G17" s="1513"/>
      <c r="H17" s="1513"/>
      <c r="I17" s="4"/>
      <c r="J17" s="4"/>
      <c r="K17" s="4"/>
      <c r="L17" s="4"/>
      <c r="M17" s="17"/>
      <c r="N17" s="3"/>
      <c r="O17" s="2"/>
    </row>
    <row r="18" spans="1:15" ht="11.25" customHeight="1" x14ac:dyDescent="0.2">
      <c r="A18" s="2"/>
      <c r="B18" s="222"/>
      <c r="C18" s="1513"/>
      <c r="D18" s="1513"/>
      <c r="E18" s="1513"/>
      <c r="F18" s="1513"/>
      <c r="G18" s="1513"/>
      <c r="H18" s="1513"/>
      <c r="I18" s="5"/>
      <c r="J18" s="5"/>
      <c r="K18" s="5"/>
      <c r="L18" s="5"/>
      <c r="M18" s="5"/>
      <c r="N18" s="3"/>
      <c r="O18" s="2"/>
    </row>
    <row r="19" spans="1:15" ht="11.25" customHeight="1" x14ac:dyDescent="0.2">
      <c r="A19" s="2"/>
      <c r="B19" s="222"/>
      <c r="C19" s="1513"/>
      <c r="D19" s="1513"/>
      <c r="E19" s="1513"/>
      <c r="F19" s="1513"/>
      <c r="G19" s="1513"/>
      <c r="H19" s="1513"/>
      <c r="I19" s="18"/>
      <c r="J19" s="18"/>
      <c r="K19" s="18"/>
      <c r="L19" s="18"/>
      <c r="M19" s="18"/>
      <c r="N19" s="3"/>
      <c r="O19" s="2"/>
    </row>
    <row r="20" spans="1:15" ht="11.25" customHeight="1" x14ac:dyDescent="0.2">
      <c r="A20" s="2"/>
      <c r="B20" s="222"/>
      <c r="C20" s="1513"/>
      <c r="D20" s="1513"/>
      <c r="E20" s="1513"/>
      <c r="F20" s="1513"/>
      <c r="G20" s="1513"/>
      <c r="H20" s="1513"/>
      <c r="I20" s="11"/>
      <c r="J20" s="11"/>
      <c r="K20" s="11"/>
      <c r="L20" s="11"/>
      <c r="M20" s="11"/>
      <c r="N20" s="3"/>
      <c r="O20" s="2"/>
    </row>
    <row r="21" spans="1:15" ht="11.25" customHeight="1" x14ac:dyDescent="0.2">
      <c r="A21" s="2"/>
      <c r="B21" s="222"/>
      <c r="C21" s="1513"/>
      <c r="D21" s="1513"/>
      <c r="E21" s="1513"/>
      <c r="F21" s="1513"/>
      <c r="G21" s="1513"/>
      <c r="H21" s="1513"/>
      <c r="I21" s="11"/>
      <c r="J21" s="11"/>
      <c r="K21" s="11"/>
      <c r="L21" s="11"/>
      <c r="M21" s="11"/>
      <c r="N21" s="3"/>
      <c r="O21" s="2"/>
    </row>
    <row r="22" spans="1:15" ht="12" customHeight="1" x14ac:dyDescent="0.2">
      <c r="A22" s="2"/>
      <c r="B22" s="222"/>
      <c r="C22" s="23"/>
      <c r="D22" s="23"/>
      <c r="E22" s="23"/>
      <c r="F22" s="23"/>
      <c r="G22" s="23"/>
      <c r="H22" s="23"/>
      <c r="I22" s="13"/>
      <c r="J22" s="13"/>
      <c r="K22" s="13"/>
      <c r="L22" s="13"/>
      <c r="M22" s="13"/>
      <c r="N22" s="3"/>
      <c r="O22" s="2"/>
    </row>
    <row r="23" spans="1:15" ht="27.75" customHeight="1" x14ac:dyDescent="0.2">
      <c r="A23" s="2"/>
      <c r="B23" s="222"/>
      <c r="C23" s="23"/>
      <c r="D23" s="23"/>
      <c r="E23" s="23"/>
      <c r="F23" s="23"/>
      <c r="G23" s="23"/>
      <c r="H23" s="23"/>
      <c r="I23" s="11"/>
      <c r="J23" s="11"/>
      <c r="K23" s="11"/>
      <c r="L23" s="11"/>
      <c r="M23" s="11"/>
      <c r="N23" s="3"/>
      <c r="O23" s="2"/>
    </row>
    <row r="24" spans="1:15" ht="18" customHeight="1" x14ac:dyDescent="0.2">
      <c r="A24" s="2"/>
      <c r="B24" s="222"/>
      <c r="C24" s="9"/>
      <c r="D24" s="13"/>
      <c r="E24" s="15"/>
      <c r="F24" s="13"/>
      <c r="G24" s="10"/>
      <c r="H24" s="13"/>
      <c r="I24" s="13"/>
      <c r="J24" s="13"/>
      <c r="K24" s="13"/>
      <c r="L24" s="13"/>
      <c r="M24" s="13"/>
      <c r="N24" s="3"/>
      <c r="O24" s="2"/>
    </row>
    <row r="25" spans="1:15" ht="18" customHeight="1" x14ac:dyDescent="0.2">
      <c r="A25" s="2"/>
      <c r="B25" s="222"/>
      <c r="C25" s="12"/>
      <c r="D25" s="13"/>
      <c r="E25" s="8"/>
      <c r="F25" s="11"/>
      <c r="G25" s="10"/>
      <c r="H25" s="11"/>
      <c r="I25" s="11"/>
      <c r="J25" s="11"/>
      <c r="K25" s="11"/>
      <c r="L25" s="11"/>
      <c r="M25" s="11"/>
      <c r="N25" s="3"/>
      <c r="O25" s="2"/>
    </row>
    <row r="26" spans="1:15" x14ac:dyDescent="0.2">
      <c r="A26" s="2"/>
      <c r="B26" s="222"/>
      <c r="C26" s="12"/>
      <c r="D26" s="13"/>
      <c r="E26" s="8"/>
      <c r="F26" s="11"/>
      <c r="G26" s="10"/>
      <c r="H26" s="11"/>
      <c r="I26" s="11"/>
      <c r="J26" s="11"/>
      <c r="K26" s="11"/>
      <c r="L26" s="11"/>
      <c r="M26" s="11"/>
      <c r="N26" s="3"/>
      <c r="O26" s="2"/>
    </row>
    <row r="27" spans="1:15" ht="13.5" customHeight="1" x14ac:dyDescent="0.2">
      <c r="A27" s="2"/>
      <c r="B27" s="222"/>
      <c r="C27" s="12"/>
      <c r="D27" s="13"/>
      <c r="E27" s="8"/>
      <c r="F27" s="11"/>
      <c r="G27" s="10"/>
      <c r="H27" s="306"/>
      <c r="I27" s="307" t="s">
        <v>42</v>
      </c>
      <c r="J27" s="308"/>
      <c r="K27" s="308"/>
      <c r="L27" s="309"/>
      <c r="M27" s="309"/>
      <c r="N27" s="3"/>
      <c r="O27" s="2"/>
    </row>
    <row r="28" spans="1:15" ht="10.5" customHeight="1" x14ac:dyDescent="0.2">
      <c r="A28" s="2"/>
      <c r="B28" s="222"/>
      <c r="C28" s="9"/>
      <c r="D28" s="13"/>
      <c r="E28" s="15"/>
      <c r="F28" s="13"/>
      <c r="G28" s="10"/>
      <c r="H28" s="13"/>
      <c r="I28" s="310"/>
      <c r="J28" s="310"/>
      <c r="K28" s="310"/>
      <c r="L28" s="310"/>
      <c r="M28" s="475"/>
      <c r="N28" s="311"/>
      <c r="O28" s="2"/>
    </row>
    <row r="29" spans="1:15" ht="16.5" customHeight="1" x14ac:dyDescent="0.2">
      <c r="A29" s="2"/>
      <c r="B29" s="222"/>
      <c r="C29" s="9"/>
      <c r="D29" s="13"/>
      <c r="E29" s="15"/>
      <c r="F29" s="13"/>
      <c r="G29" s="10"/>
      <c r="H29" s="13"/>
      <c r="I29" s="13" t="s">
        <v>424</v>
      </c>
      <c r="J29" s="13"/>
      <c r="K29" s="13"/>
      <c r="L29" s="13"/>
      <c r="M29" s="475"/>
      <c r="N29" s="312"/>
      <c r="O29" s="2"/>
    </row>
    <row r="30" spans="1:15" ht="10.5" customHeight="1" x14ac:dyDescent="0.2">
      <c r="A30" s="2"/>
      <c r="B30" s="222"/>
      <c r="C30" s="9"/>
      <c r="D30" s="13"/>
      <c r="E30" s="15"/>
      <c r="F30" s="13"/>
      <c r="G30" s="10"/>
      <c r="H30" s="13"/>
      <c r="I30" s="13"/>
      <c r="J30" s="13"/>
      <c r="K30" s="13"/>
      <c r="L30" s="13"/>
      <c r="M30" s="475"/>
      <c r="N30" s="312"/>
      <c r="O30" s="2"/>
    </row>
    <row r="31" spans="1:15" ht="16.5" customHeight="1" x14ac:dyDescent="0.2">
      <c r="A31" s="2"/>
      <c r="B31" s="222"/>
      <c r="C31" s="12"/>
      <c r="D31" s="13"/>
      <c r="E31" s="8"/>
      <c r="F31" s="11"/>
      <c r="G31" s="10"/>
      <c r="H31" s="11"/>
      <c r="I31" s="1522" t="s">
        <v>46</v>
      </c>
      <c r="J31" s="1522"/>
      <c r="K31" s="1517">
        <f>+capa!H27</f>
        <v>42887</v>
      </c>
      <c r="L31" s="1518"/>
      <c r="M31" s="475"/>
      <c r="N31" s="313"/>
      <c r="O31" s="2"/>
    </row>
    <row r="32" spans="1:15" ht="10.5" customHeight="1" x14ac:dyDescent="0.2">
      <c r="A32" s="2"/>
      <c r="B32" s="222"/>
      <c r="C32" s="12"/>
      <c r="D32" s="13"/>
      <c r="E32" s="8"/>
      <c r="F32" s="11"/>
      <c r="G32" s="10"/>
      <c r="H32" s="11"/>
      <c r="I32" s="208"/>
      <c r="J32" s="208"/>
      <c r="K32" s="207"/>
      <c r="L32" s="207"/>
      <c r="M32" s="475"/>
      <c r="N32" s="313"/>
      <c r="O32" s="2"/>
    </row>
    <row r="33" spans="1:15" ht="16.5" customHeight="1" x14ac:dyDescent="0.2">
      <c r="A33" s="2"/>
      <c r="B33" s="222"/>
      <c r="C33" s="9"/>
      <c r="D33" s="13"/>
      <c r="E33" s="15"/>
      <c r="F33" s="13"/>
      <c r="G33" s="10"/>
      <c r="H33" s="13"/>
      <c r="I33" s="1515" t="s">
        <v>415</v>
      </c>
      <c r="J33" s="1516"/>
      <c r="K33" s="1516"/>
      <c r="L33" s="1516"/>
      <c r="M33" s="475"/>
      <c r="N33" s="312"/>
      <c r="O33" s="2"/>
    </row>
    <row r="34" spans="1:15" s="92" customFormat="1" ht="14.25" customHeight="1" x14ac:dyDescent="0.2">
      <c r="A34" s="2"/>
      <c r="B34" s="222"/>
      <c r="C34" s="9"/>
      <c r="D34" s="13"/>
      <c r="E34" s="15"/>
      <c r="F34" s="13"/>
      <c r="G34" s="1019"/>
      <c r="H34" s="13"/>
      <c r="I34" s="179"/>
      <c r="J34" s="1018"/>
      <c r="K34" s="1018"/>
      <c r="L34" s="1018"/>
      <c r="M34" s="475"/>
      <c r="N34" s="312"/>
      <c r="O34" s="2"/>
    </row>
    <row r="35" spans="1:15" s="92" customFormat="1" ht="20.25" customHeight="1" x14ac:dyDescent="0.2">
      <c r="A35" s="2"/>
      <c r="B35" s="222"/>
      <c r="C35" s="172"/>
      <c r="D35" s="13"/>
      <c r="E35" s="1020"/>
      <c r="F35" s="11"/>
      <c r="G35" s="1019"/>
      <c r="H35" s="11"/>
      <c r="I35" s="1525" t="s">
        <v>417</v>
      </c>
      <c r="J35" s="1525"/>
      <c r="K35" s="1525"/>
      <c r="L35" s="1525"/>
      <c r="M35" s="475"/>
      <c r="N35" s="313"/>
      <c r="O35" s="2"/>
    </row>
    <row r="36" spans="1:15" s="92" customFormat="1" ht="12.75" customHeight="1" x14ac:dyDescent="0.2">
      <c r="A36" s="2"/>
      <c r="B36" s="222"/>
      <c r="C36" s="172"/>
      <c r="D36" s="13"/>
      <c r="E36" s="1020"/>
      <c r="F36" s="11"/>
      <c r="G36" s="1019"/>
      <c r="H36" s="11"/>
      <c r="I36" s="1015" t="s">
        <v>416</v>
      </c>
      <c r="J36" s="1015"/>
      <c r="K36" s="1015"/>
      <c r="L36" s="1015"/>
      <c r="M36" s="475"/>
      <c r="N36" s="313"/>
      <c r="O36" s="2"/>
    </row>
    <row r="37" spans="1:15" s="92" customFormat="1" ht="12.75" customHeight="1" x14ac:dyDescent="0.2">
      <c r="A37" s="2"/>
      <c r="B37" s="222"/>
      <c r="C37" s="172"/>
      <c r="D37" s="13"/>
      <c r="E37" s="1020"/>
      <c r="F37" s="11"/>
      <c r="G37" s="1019"/>
      <c r="H37" s="11"/>
      <c r="I37" s="1526" t="s">
        <v>420</v>
      </c>
      <c r="J37" s="1526"/>
      <c r="K37" s="1526"/>
      <c r="L37" s="1526"/>
      <c r="M37" s="475"/>
      <c r="N37" s="313"/>
      <c r="O37" s="2"/>
    </row>
    <row r="38" spans="1:15" s="92" customFormat="1" ht="20.25" customHeight="1" x14ac:dyDescent="0.2">
      <c r="A38" s="2"/>
      <c r="B38" s="222"/>
      <c r="C38" s="9"/>
      <c r="D38" s="13"/>
      <c r="E38" s="15"/>
      <c r="F38" s="13"/>
      <c r="G38" s="368"/>
      <c r="H38" s="13"/>
      <c r="I38" s="1523" t="s">
        <v>478</v>
      </c>
      <c r="J38" s="1523"/>
      <c r="K38" s="1523"/>
      <c r="L38" s="1015"/>
      <c r="M38" s="475"/>
      <c r="N38" s="312"/>
      <c r="O38" s="2"/>
    </row>
    <row r="39" spans="1:15" ht="19.5" customHeight="1" x14ac:dyDescent="0.2">
      <c r="A39" s="2"/>
      <c r="B39" s="222"/>
      <c r="C39" s="12"/>
      <c r="D39" s="13"/>
      <c r="E39" s="8"/>
      <c r="F39" s="11"/>
      <c r="G39" s="10"/>
      <c r="H39" s="11"/>
      <c r="I39" s="1523" t="s">
        <v>442</v>
      </c>
      <c r="J39" s="1523"/>
      <c r="K39" s="1523"/>
      <c r="L39" s="1523"/>
      <c r="M39" s="475"/>
      <c r="N39" s="313"/>
      <c r="O39" s="2"/>
    </row>
    <row r="40" spans="1:15" ht="14.25" customHeight="1" x14ac:dyDescent="0.2">
      <c r="A40" s="2"/>
      <c r="B40" s="222"/>
      <c r="C40" s="12"/>
      <c r="D40" s="13"/>
      <c r="E40" s="8"/>
      <c r="F40" s="11"/>
      <c r="G40" s="10"/>
      <c r="H40" s="11"/>
      <c r="I40" s="1015"/>
      <c r="J40" s="1015"/>
      <c r="K40" s="1015"/>
      <c r="L40" s="1015"/>
      <c r="M40" s="475"/>
      <c r="N40" s="313"/>
      <c r="O40" s="2"/>
    </row>
    <row r="41" spans="1:15" ht="12.75" customHeight="1" x14ac:dyDescent="0.2">
      <c r="A41" s="2"/>
      <c r="B41" s="222"/>
      <c r="C41" s="12"/>
      <c r="D41" s="13"/>
      <c r="E41" s="8"/>
      <c r="F41" s="11"/>
      <c r="G41" s="10"/>
      <c r="H41" s="11"/>
      <c r="I41" s="1524" t="s">
        <v>51</v>
      </c>
      <c r="J41" s="1524"/>
      <c r="K41" s="1524"/>
      <c r="L41" s="1524"/>
      <c r="M41" s="475"/>
      <c r="N41" s="313"/>
      <c r="O41" s="2"/>
    </row>
    <row r="42" spans="1:15" ht="14.25" customHeight="1" x14ac:dyDescent="0.2">
      <c r="A42" s="2"/>
      <c r="B42" s="222"/>
      <c r="C42" s="9"/>
      <c r="D42" s="13"/>
      <c r="E42" s="15"/>
      <c r="F42" s="13"/>
      <c r="G42" s="10"/>
      <c r="H42" s="13"/>
      <c r="I42" s="1016"/>
      <c r="J42" s="1016"/>
      <c r="K42" s="1016"/>
      <c r="L42" s="1016"/>
      <c r="M42" s="475"/>
      <c r="N42" s="312"/>
      <c r="O42" s="2"/>
    </row>
    <row r="43" spans="1:15" ht="15" customHeight="1" x14ac:dyDescent="0.2">
      <c r="A43" s="2"/>
      <c r="B43" s="222"/>
      <c r="C43" s="12"/>
      <c r="D43" s="13"/>
      <c r="E43" s="8"/>
      <c r="F43" s="11"/>
      <c r="G43" s="10"/>
      <c r="H43" s="11"/>
      <c r="I43" s="1014" t="s">
        <v>23</v>
      </c>
      <c r="J43" s="1014"/>
      <c r="K43" s="1014"/>
      <c r="L43" s="1014"/>
      <c r="M43" s="475"/>
      <c r="N43" s="313"/>
      <c r="O43" s="2"/>
    </row>
    <row r="44" spans="1:15" ht="14.25" customHeight="1" x14ac:dyDescent="0.2">
      <c r="A44" s="2"/>
      <c r="B44" s="222"/>
      <c r="C44" s="12"/>
      <c r="D44" s="13"/>
      <c r="E44" s="8"/>
      <c r="F44" s="11"/>
      <c r="G44" s="10"/>
      <c r="H44" s="11"/>
      <c r="I44" s="206"/>
      <c r="J44" s="206"/>
      <c r="K44" s="206"/>
      <c r="L44" s="206"/>
      <c r="M44" s="475"/>
      <c r="N44" s="313"/>
      <c r="O44" s="2"/>
    </row>
    <row r="45" spans="1:15" ht="16.5" customHeight="1" x14ac:dyDescent="0.2">
      <c r="A45" s="2"/>
      <c r="B45" s="222"/>
      <c r="C45" s="12"/>
      <c r="D45" s="13"/>
      <c r="E45" s="8"/>
      <c r="F45" s="11"/>
      <c r="G45" s="10"/>
      <c r="H45" s="11"/>
      <c r="I45" s="1522" t="s">
        <v>19</v>
      </c>
      <c r="J45" s="1522"/>
      <c r="K45" s="1522"/>
      <c r="L45" s="1522"/>
      <c r="M45" s="475"/>
      <c r="N45" s="313"/>
      <c r="O45" s="2"/>
    </row>
    <row r="46" spans="1:15" ht="14.25" customHeight="1" x14ac:dyDescent="0.2">
      <c r="A46" s="2"/>
      <c r="B46" s="222"/>
      <c r="C46" s="9"/>
      <c r="D46" s="13"/>
      <c r="E46" s="15"/>
      <c r="F46" s="13"/>
      <c r="G46" s="10"/>
      <c r="H46" s="13"/>
      <c r="I46" s="208"/>
      <c r="J46" s="208"/>
      <c r="K46" s="208"/>
      <c r="L46" s="208"/>
      <c r="M46" s="475"/>
      <c r="N46" s="312"/>
      <c r="O46" s="2"/>
    </row>
    <row r="47" spans="1:15" ht="16.5" customHeight="1" x14ac:dyDescent="0.2">
      <c r="A47" s="2"/>
      <c r="B47" s="222"/>
      <c r="C47" s="12"/>
      <c r="D47" s="13"/>
      <c r="E47" s="8"/>
      <c r="F47" s="563"/>
      <c r="G47" s="914"/>
      <c r="H47" s="563"/>
      <c r="I47" s="1521" t="s">
        <v>10</v>
      </c>
      <c r="J47" s="1521"/>
      <c r="K47" s="1521"/>
      <c r="L47" s="1521"/>
      <c r="M47" s="475"/>
      <c r="N47" s="313"/>
      <c r="O47" s="2"/>
    </row>
    <row r="48" spans="1:15" ht="12.75" customHeight="1" x14ac:dyDescent="0.2">
      <c r="A48" s="2"/>
      <c r="B48" s="222"/>
      <c r="C48" s="9"/>
      <c r="D48" s="13"/>
      <c r="E48" s="15"/>
      <c r="F48" s="1017"/>
      <c r="G48" s="914"/>
      <c r="H48" s="1017"/>
      <c r="I48" s="475"/>
      <c r="J48" s="475"/>
      <c r="K48" s="475"/>
      <c r="L48" s="475"/>
      <c r="M48" s="475"/>
      <c r="N48" s="312"/>
      <c r="O48" s="2"/>
    </row>
    <row r="49" spans="1:15" ht="30.75" customHeight="1" x14ac:dyDescent="0.2">
      <c r="A49" s="2"/>
      <c r="B49" s="222"/>
      <c r="C49" s="9"/>
      <c r="D49" s="13"/>
      <c r="E49" s="15"/>
      <c r="F49" s="1017"/>
      <c r="G49" s="914"/>
      <c r="H49" s="1017"/>
      <c r="I49" s="475"/>
      <c r="J49" s="475"/>
      <c r="K49" s="475"/>
      <c r="L49" s="475"/>
      <c r="M49" s="475"/>
      <c r="N49" s="312"/>
      <c r="O49" s="2"/>
    </row>
    <row r="50" spans="1:15" ht="20.25" customHeight="1" x14ac:dyDescent="0.2">
      <c r="A50" s="2"/>
      <c r="B50" s="222"/>
      <c r="C50" s="795"/>
      <c r="D50" s="13"/>
      <c r="E50" s="8"/>
      <c r="F50" s="563"/>
      <c r="G50" s="914"/>
      <c r="H50" s="563"/>
      <c r="I50" s="475"/>
      <c r="J50" s="475"/>
      <c r="K50" s="475"/>
      <c r="L50" s="475"/>
      <c r="M50" s="475"/>
      <c r="N50" s="313"/>
      <c r="O50" s="2"/>
    </row>
    <row r="51" spans="1:15" x14ac:dyDescent="0.2">
      <c r="A51" s="2"/>
      <c r="B51" s="364">
        <v>2</v>
      </c>
      <c r="C51" s="1520">
        <v>42887</v>
      </c>
      <c r="D51" s="1520"/>
      <c r="E51" s="1520"/>
      <c r="F51" s="1520"/>
      <c r="G51" s="1520"/>
      <c r="H51" s="1520"/>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7"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2"/>
      <c r="C1" s="212"/>
      <c r="D1" s="212"/>
      <c r="E1" s="212"/>
      <c r="F1" s="212"/>
      <c r="G1" s="213"/>
      <c r="H1" s="213"/>
      <c r="I1" s="213"/>
      <c r="J1" s="213"/>
      <c r="K1" s="213"/>
      <c r="L1" s="213"/>
      <c r="M1" s="213"/>
      <c r="N1" s="213"/>
      <c r="O1" s="213"/>
      <c r="P1" s="213"/>
      <c r="Q1" s="213"/>
      <c r="R1" s="213"/>
      <c r="S1" s="213"/>
      <c r="T1" s="213"/>
      <c r="U1" s="213"/>
      <c r="V1" s="213"/>
      <c r="W1" s="213"/>
      <c r="X1" s="1596" t="s">
        <v>315</v>
      </c>
      <c r="Y1" s="1596"/>
      <c r="Z1" s="1596"/>
      <c r="AA1" s="1596"/>
      <c r="AB1" s="1596"/>
      <c r="AC1" s="1596"/>
      <c r="AD1" s="1596"/>
      <c r="AE1" s="1596"/>
      <c r="AF1" s="1596"/>
      <c r="AG1" s="2"/>
    </row>
    <row r="2" spans="1:33" ht="6" customHeight="1" x14ac:dyDescent="0.2">
      <c r="A2" s="214"/>
      <c r="B2" s="1599"/>
      <c r="C2" s="1599"/>
      <c r="D2" s="1599"/>
      <c r="E2" s="16"/>
      <c r="F2" s="16"/>
      <c r="G2" s="16"/>
      <c r="H2" s="16"/>
      <c r="I2" s="16"/>
      <c r="J2" s="211"/>
      <c r="K2" s="211"/>
      <c r="L2" s="211"/>
      <c r="M2" s="211"/>
      <c r="N2" s="211"/>
      <c r="O2" s="211"/>
      <c r="P2" s="211"/>
      <c r="Q2" s="211"/>
      <c r="R2" s="211"/>
      <c r="S2" s="211"/>
      <c r="T2" s="211"/>
      <c r="U2" s="211"/>
      <c r="V2" s="211"/>
      <c r="W2" s="211"/>
      <c r="X2" s="211"/>
      <c r="Y2" s="211"/>
      <c r="Z2" s="4"/>
      <c r="AA2" s="4"/>
      <c r="AB2" s="4"/>
      <c r="AC2" s="4"/>
      <c r="AD2" s="4"/>
      <c r="AE2" s="4"/>
      <c r="AF2" s="4"/>
      <c r="AG2" s="2"/>
    </row>
    <row r="3" spans="1:33" ht="12" customHeight="1" x14ac:dyDescent="0.2">
      <c r="A3" s="21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5"/>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4"/>
      <c r="B5" s="4"/>
      <c r="C5" s="8"/>
      <c r="D5" s="8"/>
      <c r="E5" s="8"/>
      <c r="F5" s="1788"/>
      <c r="G5" s="1788"/>
      <c r="H5" s="1788"/>
      <c r="I5" s="1788"/>
      <c r="J5" s="1788"/>
      <c r="K5" s="1788"/>
      <c r="L5" s="1788"/>
      <c r="M5" s="8"/>
      <c r="N5" s="8"/>
      <c r="O5" s="8"/>
      <c r="P5" s="8"/>
      <c r="Q5" s="8"/>
      <c r="R5" s="3"/>
      <c r="S5" s="3"/>
      <c r="T5" s="3"/>
      <c r="U5" s="61"/>
      <c r="V5" s="3"/>
      <c r="W5" s="3"/>
      <c r="X5" s="3"/>
      <c r="Y5" s="3"/>
      <c r="Z5" s="3"/>
      <c r="AA5" s="3"/>
      <c r="AB5" s="3"/>
      <c r="AC5" s="3"/>
      <c r="AD5" s="3"/>
      <c r="AE5" s="3"/>
      <c r="AF5" s="4"/>
      <c r="AG5" s="2"/>
    </row>
    <row r="6" spans="1:33" ht="9.75" customHeight="1" x14ac:dyDescent="0.2">
      <c r="A6" s="214"/>
      <c r="B6" s="4"/>
      <c r="C6" s="8"/>
      <c r="D6" s="8"/>
      <c r="E6" s="10"/>
      <c r="F6" s="1785"/>
      <c r="G6" s="1785"/>
      <c r="H6" s="1785"/>
      <c r="I6" s="1785"/>
      <c r="J6" s="1785"/>
      <c r="K6" s="1785"/>
      <c r="L6" s="1785"/>
      <c r="M6" s="1785"/>
      <c r="N6" s="1785"/>
      <c r="O6" s="1785"/>
      <c r="P6" s="1785"/>
      <c r="Q6" s="1785"/>
      <c r="R6" s="1785"/>
      <c r="S6" s="1785"/>
      <c r="T6" s="1785"/>
      <c r="U6" s="1785"/>
      <c r="V6" s="1785"/>
      <c r="W6" s="10"/>
      <c r="X6" s="1785"/>
      <c r="Y6" s="1785"/>
      <c r="Z6" s="1785"/>
      <c r="AA6" s="1785"/>
      <c r="AB6" s="1785"/>
      <c r="AC6" s="1785"/>
      <c r="AD6" s="1785"/>
      <c r="AE6" s="10"/>
      <c r="AF6" s="4"/>
      <c r="AG6" s="2"/>
    </row>
    <row r="7" spans="1:33" ht="12.75" customHeight="1" x14ac:dyDescent="0.2">
      <c r="A7" s="21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7"/>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4"/>
      <c r="B45" s="4"/>
      <c r="C45" s="8"/>
      <c r="D45" s="8"/>
      <c r="E45" s="10"/>
      <c r="F45" s="1785"/>
      <c r="G45" s="1785"/>
      <c r="H45" s="1785"/>
      <c r="I45" s="1785"/>
      <c r="J45" s="1785"/>
      <c r="K45" s="1785"/>
      <c r="L45" s="1785"/>
      <c r="M45" s="1785"/>
      <c r="N45" s="1785"/>
      <c r="O45" s="1785"/>
      <c r="P45" s="1785"/>
      <c r="Q45" s="1785"/>
      <c r="R45" s="1785"/>
      <c r="S45" s="1785"/>
      <c r="T45" s="1785"/>
      <c r="U45" s="1785"/>
      <c r="V45" s="1785"/>
      <c r="W45" s="10"/>
      <c r="X45" s="1785"/>
      <c r="Y45" s="1785"/>
      <c r="Z45" s="1785"/>
      <c r="AA45" s="1785"/>
      <c r="AB45" s="1785"/>
      <c r="AC45" s="1785"/>
      <c r="AD45" s="1785"/>
      <c r="AE45" s="10"/>
      <c r="AF45" s="4"/>
      <c r="AG45" s="2"/>
    </row>
    <row r="46" spans="1:33" ht="12.75" customHeight="1" x14ac:dyDescent="0.2">
      <c r="A46" s="21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59"/>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4"/>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4"/>
      <c r="B71" s="362">
        <v>22</v>
      </c>
      <c r="C71" s="1786">
        <v>42887</v>
      </c>
      <c r="D71" s="1787"/>
      <c r="E71" s="1787"/>
      <c r="F71" s="1787"/>
      <c r="G71" s="1783"/>
      <c r="H71" s="1784"/>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7"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675" t="s">
        <v>318</v>
      </c>
      <c r="C1" s="1675"/>
      <c r="D1" s="1675"/>
      <c r="E1" s="1675"/>
      <c r="F1" s="1675"/>
      <c r="G1" s="1675"/>
      <c r="H1" s="1675"/>
      <c r="I1" s="213"/>
      <c r="J1" s="213"/>
      <c r="K1" s="213"/>
      <c r="L1" s="213"/>
      <c r="M1" s="213"/>
      <c r="N1" s="213"/>
      <c r="O1" s="213"/>
      <c r="P1" s="213"/>
      <c r="Q1" s="213"/>
      <c r="R1" s="213"/>
      <c r="S1" s="213"/>
      <c r="T1" s="213"/>
      <c r="U1" s="213"/>
      <c r="V1" s="213"/>
      <c r="W1" s="213"/>
      <c r="X1" s="259"/>
      <c r="Y1" s="217"/>
      <c r="Z1" s="217"/>
      <c r="AA1" s="217"/>
      <c r="AB1" s="217"/>
      <c r="AC1" s="217"/>
      <c r="AD1" s="217"/>
      <c r="AE1" s="217"/>
      <c r="AF1" s="217"/>
      <c r="AG1" s="2"/>
    </row>
    <row r="2" spans="1:33" ht="6" customHeight="1" x14ac:dyDescent="0.2">
      <c r="A2" s="2"/>
      <c r="B2" s="1599"/>
      <c r="C2" s="1599"/>
      <c r="D2" s="1599"/>
      <c r="E2" s="16"/>
      <c r="F2" s="16"/>
      <c r="G2" s="16"/>
      <c r="H2" s="16"/>
      <c r="I2" s="16"/>
      <c r="J2" s="211"/>
      <c r="K2" s="211"/>
      <c r="L2" s="211"/>
      <c r="M2" s="211"/>
      <c r="N2" s="211"/>
      <c r="O2" s="211"/>
      <c r="P2" s="211"/>
      <c r="Q2" s="211"/>
      <c r="R2" s="211"/>
      <c r="S2" s="211"/>
      <c r="T2" s="211"/>
      <c r="U2" s="211"/>
      <c r="V2" s="211"/>
      <c r="W2" s="211"/>
      <c r="X2" s="211"/>
      <c r="Y2" s="211"/>
      <c r="Z2" s="4"/>
      <c r="AA2" s="4"/>
      <c r="AB2" s="4"/>
      <c r="AC2" s="4"/>
      <c r="AD2" s="4"/>
      <c r="AE2" s="4"/>
      <c r="AF2" s="4"/>
      <c r="AG2" s="222"/>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2"/>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1"/>
    </row>
    <row r="5" spans="1:33" ht="3.75" customHeight="1" x14ac:dyDescent="0.2">
      <c r="A5" s="2"/>
      <c r="B5" s="4"/>
      <c r="C5" s="8"/>
      <c r="D5" s="8"/>
      <c r="E5" s="8"/>
      <c r="F5" s="1788"/>
      <c r="G5" s="1788"/>
      <c r="H5" s="1788"/>
      <c r="I5" s="1788"/>
      <c r="J5" s="1788"/>
      <c r="K5" s="1788"/>
      <c r="L5" s="1788"/>
      <c r="M5" s="8"/>
      <c r="N5" s="8"/>
      <c r="O5" s="8"/>
      <c r="P5" s="8"/>
      <c r="Q5" s="8"/>
      <c r="R5" s="3"/>
      <c r="S5" s="3"/>
      <c r="T5" s="3"/>
      <c r="U5" s="61"/>
      <c r="V5" s="3"/>
      <c r="W5" s="3"/>
      <c r="X5" s="3"/>
      <c r="Y5" s="3"/>
      <c r="Z5" s="3"/>
      <c r="AA5" s="3"/>
      <c r="AB5" s="3"/>
      <c r="AC5" s="3"/>
      <c r="AD5" s="3"/>
      <c r="AE5" s="3"/>
      <c r="AF5" s="4"/>
      <c r="AG5" s="222"/>
    </row>
    <row r="6" spans="1:33" ht="9.75" customHeight="1" x14ac:dyDescent="0.2">
      <c r="A6" s="2"/>
      <c r="B6" s="4"/>
      <c r="C6" s="8"/>
      <c r="D6" s="8"/>
      <c r="E6" s="10"/>
      <c r="F6" s="1785"/>
      <c r="G6" s="1785"/>
      <c r="H6" s="1785"/>
      <c r="I6" s="1785"/>
      <c r="J6" s="1785"/>
      <c r="K6" s="1785"/>
      <c r="L6" s="1785"/>
      <c r="M6" s="1785"/>
      <c r="N6" s="1785"/>
      <c r="O6" s="1785"/>
      <c r="P6" s="1785"/>
      <c r="Q6" s="1785"/>
      <c r="R6" s="1785"/>
      <c r="S6" s="1785"/>
      <c r="T6" s="1785"/>
      <c r="U6" s="1785"/>
      <c r="V6" s="1785"/>
      <c r="W6" s="10"/>
      <c r="X6" s="1785"/>
      <c r="Y6" s="1785"/>
      <c r="Z6" s="1785"/>
      <c r="AA6" s="1785"/>
      <c r="AB6" s="1785"/>
      <c r="AC6" s="1785"/>
      <c r="AD6" s="1785"/>
      <c r="AE6" s="10"/>
      <c r="AF6" s="4"/>
      <c r="AG6" s="222"/>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2"/>
    </row>
    <row r="8" spans="1:33" s="50" customFormat="1" ht="13.5" hidden="1" customHeight="1" x14ac:dyDescent="0.2">
      <c r="A8" s="47"/>
      <c r="B8" s="48"/>
      <c r="C8" s="1789"/>
      <c r="D8" s="1789"/>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6"/>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6"/>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3"/>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2"/>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2"/>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2"/>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2"/>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2"/>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2"/>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2"/>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2"/>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2"/>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2"/>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2"/>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2"/>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2"/>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2"/>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2"/>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2"/>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2"/>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2"/>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2"/>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2"/>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2"/>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2"/>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2"/>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2"/>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2"/>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2"/>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2"/>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2"/>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2"/>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2"/>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2"/>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2"/>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2"/>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2"/>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2"/>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2"/>
    </row>
    <row r="47" spans="1:33" ht="11.25" customHeight="1" x14ac:dyDescent="0.2">
      <c r="A47" s="2"/>
      <c r="B47" s="4"/>
      <c r="C47" s="8"/>
      <c r="D47" s="8"/>
      <c r="E47" s="10"/>
      <c r="F47" s="1785"/>
      <c r="G47" s="1785"/>
      <c r="H47" s="1785"/>
      <c r="I47" s="1785"/>
      <c r="J47" s="1785"/>
      <c r="K47" s="1785"/>
      <c r="L47" s="1785"/>
      <c r="M47" s="1785"/>
      <c r="N47" s="1785"/>
      <c r="O47" s="1785"/>
      <c r="P47" s="1785"/>
      <c r="Q47" s="1785"/>
      <c r="R47" s="1785"/>
      <c r="S47" s="1785"/>
      <c r="T47" s="1785"/>
      <c r="U47" s="1785"/>
      <c r="V47" s="1785"/>
      <c r="W47" s="10"/>
      <c r="X47" s="1785"/>
      <c r="Y47" s="1785"/>
      <c r="Z47" s="1785"/>
      <c r="AA47" s="1785"/>
      <c r="AB47" s="1785"/>
      <c r="AC47" s="1785"/>
      <c r="AD47" s="1785"/>
      <c r="AE47" s="10"/>
      <c r="AF47" s="4"/>
      <c r="AG47" s="222"/>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2"/>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2"/>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6"/>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2"/>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2"/>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2"/>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2"/>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2"/>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2"/>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2"/>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2"/>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2"/>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2"/>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2"/>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2"/>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2"/>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2"/>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2"/>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2"/>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2"/>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2"/>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2"/>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2"/>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0"/>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2"/>
    </row>
    <row r="73" spans="1:33" ht="13.5" customHeight="1" x14ac:dyDescent="0.2">
      <c r="A73" s="2"/>
      <c r="B73" s="1"/>
      <c r="C73" s="1"/>
      <c r="D73" s="1"/>
      <c r="I73" s="4"/>
      <c r="J73" s="4"/>
      <c r="K73" s="4"/>
      <c r="L73" s="4"/>
      <c r="M73" s="4"/>
      <c r="N73" s="4"/>
      <c r="O73" s="4"/>
      <c r="P73" s="4"/>
      <c r="Q73" s="4"/>
      <c r="R73" s="4"/>
      <c r="S73" s="4"/>
      <c r="T73" s="4"/>
      <c r="U73" s="4"/>
      <c r="V73" s="68"/>
      <c r="W73" s="4"/>
      <c r="X73" s="4"/>
      <c r="Y73" s="4"/>
      <c r="Z73" s="1533">
        <v>42887</v>
      </c>
      <c r="AA73" s="1533"/>
      <c r="AB73" s="1533"/>
      <c r="AC73" s="1533"/>
      <c r="AD73" s="1533"/>
      <c r="AE73" s="1533"/>
      <c r="AF73" s="362">
        <v>23</v>
      </c>
      <c r="AG73" s="222"/>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7"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0"/>
      <c r="B1" s="330"/>
      <c r="C1" s="330"/>
      <c r="D1" s="330"/>
      <c r="E1" s="330"/>
    </row>
    <row r="2" spans="1:5" ht="13.5" customHeight="1" x14ac:dyDescent="0.2">
      <c r="A2" s="330"/>
      <c r="B2" s="330"/>
      <c r="C2" s="330"/>
      <c r="D2" s="330"/>
      <c r="E2" s="330"/>
    </row>
    <row r="3" spans="1:5" ht="13.5" customHeight="1" x14ac:dyDescent="0.2">
      <c r="A3" s="330"/>
      <c r="B3" s="330"/>
      <c r="C3" s="330"/>
      <c r="D3" s="330"/>
      <c r="E3" s="330"/>
    </row>
    <row r="4" spans="1:5" s="7" customFormat="1" ht="13.5" customHeight="1" x14ac:dyDescent="0.2">
      <c r="A4" s="330"/>
      <c r="B4" s="330"/>
      <c r="C4" s="330"/>
      <c r="D4" s="330"/>
      <c r="E4" s="330"/>
    </row>
    <row r="5" spans="1:5" ht="13.5" customHeight="1" x14ac:dyDescent="0.2">
      <c r="A5" s="330"/>
      <c r="B5" s="330"/>
      <c r="C5" s="330"/>
      <c r="D5" s="330"/>
      <c r="E5" s="330"/>
    </row>
    <row r="6" spans="1:5" ht="13.5" customHeight="1" x14ac:dyDescent="0.2">
      <c r="A6" s="330"/>
      <c r="B6" s="330"/>
      <c r="C6" s="330"/>
      <c r="D6" s="330"/>
      <c r="E6" s="330"/>
    </row>
    <row r="7" spans="1:5" ht="13.5" customHeight="1" x14ac:dyDescent="0.2">
      <c r="A7" s="330"/>
      <c r="B7" s="330"/>
      <c r="C7" s="330"/>
      <c r="D7" s="330"/>
      <c r="E7" s="330"/>
    </row>
    <row r="8" spans="1:5" ht="13.5" customHeight="1" x14ac:dyDescent="0.2">
      <c r="A8" s="330"/>
      <c r="B8" s="330"/>
      <c r="C8" s="330"/>
      <c r="D8" s="330"/>
      <c r="E8" s="330"/>
    </row>
    <row r="9" spans="1:5" ht="13.5" customHeight="1" x14ac:dyDescent="0.2">
      <c r="A9" s="330"/>
      <c r="B9" s="330"/>
      <c r="C9" s="330"/>
      <c r="D9" s="330"/>
      <c r="E9" s="330"/>
    </row>
    <row r="10" spans="1:5" ht="13.5" customHeight="1" x14ac:dyDescent="0.2">
      <c r="A10" s="330"/>
      <c r="B10" s="330"/>
      <c r="C10" s="330"/>
      <c r="D10" s="330"/>
      <c r="E10" s="330"/>
    </row>
    <row r="11" spans="1:5" ht="13.5" customHeight="1" x14ac:dyDescent="0.2">
      <c r="A11" s="330"/>
      <c r="B11" s="330"/>
      <c r="C11" s="330"/>
      <c r="D11" s="330"/>
      <c r="E11" s="330"/>
    </row>
    <row r="12" spans="1:5" ht="13.5" customHeight="1" x14ac:dyDescent="0.2">
      <c r="A12" s="330"/>
      <c r="B12" s="330"/>
      <c r="C12" s="330"/>
      <c r="D12" s="330"/>
      <c r="E12" s="330"/>
    </row>
    <row r="13" spans="1:5" ht="13.5" customHeight="1" x14ac:dyDescent="0.2">
      <c r="A13" s="330"/>
      <c r="B13" s="330"/>
      <c r="C13" s="330"/>
      <c r="D13" s="330"/>
      <c r="E13" s="330"/>
    </row>
    <row r="14" spans="1:5" ht="13.5" customHeight="1" x14ac:dyDescent="0.2">
      <c r="A14" s="330"/>
      <c r="B14" s="330"/>
      <c r="C14" s="330"/>
      <c r="D14" s="330"/>
      <c r="E14" s="330"/>
    </row>
    <row r="15" spans="1:5" ht="13.5" customHeight="1" x14ac:dyDescent="0.2">
      <c r="A15" s="330"/>
      <c r="B15" s="330"/>
      <c r="C15" s="330"/>
      <c r="D15" s="330"/>
      <c r="E15" s="330"/>
    </row>
    <row r="16" spans="1:5" ht="13.5" customHeight="1" x14ac:dyDescent="0.2">
      <c r="A16" s="330"/>
      <c r="B16" s="330"/>
      <c r="C16" s="330"/>
      <c r="D16" s="330"/>
      <c r="E16" s="330"/>
    </row>
    <row r="17" spans="1:5" ht="13.5" customHeight="1" x14ac:dyDescent="0.2">
      <c r="A17" s="330"/>
      <c r="B17" s="330"/>
      <c r="C17" s="330"/>
      <c r="D17" s="330"/>
      <c r="E17" s="330"/>
    </row>
    <row r="18" spans="1:5" ht="13.5" customHeight="1" x14ac:dyDescent="0.2">
      <c r="A18" s="330"/>
      <c r="B18" s="330"/>
      <c r="C18" s="330"/>
      <c r="D18" s="330"/>
      <c r="E18" s="330"/>
    </row>
    <row r="19" spans="1:5" ht="13.5" customHeight="1" x14ac:dyDescent="0.2">
      <c r="A19" s="330"/>
      <c r="B19" s="330"/>
      <c r="C19" s="330"/>
      <c r="D19" s="330"/>
      <c r="E19" s="330"/>
    </row>
    <row r="20" spans="1:5" ht="13.5" customHeight="1" x14ac:dyDescent="0.2">
      <c r="A20" s="330"/>
      <c r="B20" s="330"/>
      <c r="C20" s="330"/>
      <c r="D20" s="330"/>
      <c r="E20" s="330"/>
    </row>
    <row r="21" spans="1:5" ht="13.5" customHeight="1" x14ac:dyDescent="0.2">
      <c r="A21" s="330"/>
      <c r="B21" s="330"/>
      <c r="C21" s="330"/>
      <c r="D21" s="330"/>
      <c r="E21" s="330"/>
    </row>
    <row r="22" spans="1:5" ht="13.5" customHeight="1" x14ac:dyDescent="0.2">
      <c r="A22" s="330"/>
      <c r="B22" s="330"/>
      <c r="C22" s="330"/>
      <c r="D22" s="330"/>
      <c r="E22" s="330"/>
    </row>
    <row r="23" spans="1:5" ht="13.5" customHeight="1" x14ac:dyDescent="0.2">
      <c r="A23" s="330"/>
      <c r="B23" s="330"/>
      <c r="C23" s="330"/>
      <c r="D23" s="330"/>
      <c r="E23" s="330"/>
    </row>
    <row r="24" spans="1:5" ht="13.5" customHeight="1" x14ac:dyDescent="0.2">
      <c r="A24" s="330"/>
      <c r="B24" s="330"/>
      <c r="C24" s="330"/>
      <c r="D24" s="330"/>
      <c r="E24" s="330"/>
    </row>
    <row r="25" spans="1:5" ht="13.5" customHeight="1" x14ac:dyDescent="0.2">
      <c r="A25" s="330"/>
      <c r="B25" s="330"/>
      <c r="C25" s="330"/>
      <c r="D25" s="330"/>
      <c r="E25" s="330"/>
    </row>
    <row r="26" spans="1:5" ht="13.5" customHeight="1" x14ac:dyDescent="0.2">
      <c r="A26" s="330"/>
      <c r="B26" s="330"/>
      <c r="C26" s="330"/>
      <c r="D26" s="330"/>
      <c r="E26" s="330"/>
    </row>
    <row r="27" spans="1:5" ht="13.5" customHeight="1" x14ac:dyDescent="0.2">
      <c r="A27" s="330"/>
      <c r="B27" s="330"/>
      <c r="C27" s="330"/>
      <c r="D27" s="330"/>
      <c r="E27" s="330"/>
    </row>
    <row r="28" spans="1:5" ht="13.5" customHeight="1" x14ac:dyDescent="0.2">
      <c r="A28" s="330"/>
      <c r="B28" s="330"/>
      <c r="C28" s="330"/>
      <c r="D28" s="330"/>
      <c r="E28" s="330"/>
    </row>
    <row r="29" spans="1:5" ht="13.5" customHeight="1" x14ac:dyDescent="0.2">
      <c r="A29" s="330"/>
      <c r="B29" s="330"/>
      <c r="C29" s="330"/>
      <c r="D29" s="330"/>
      <c r="E29" s="330"/>
    </row>
    <row r="30" spans="1:5" ht="13.5" customHeight="1" x14ac:dyDescent="0.2">
      <c r="A30" s="330"/>
      <c r="B30" s="330"/>
      <c r="C30" s="330"/>
      <c r="D30" s="330"/>
      <c r="E30" s="330"/>
    </row>
    <row r="31" spans="1:5" ht="13.5" customHeight="1" x14ac:dyDescent="0.2">
      <c r="A31" s="330"/>
      <c r="B31" s="330"/>
      <c r="C31" s="330"/>
      <c r="D31" s="330"/>
      <c r="E31" s="330"/>
    </row>
    <row r="32" spans="1:5" ht="13.5" customHeight="1" x14ac:dyDescent="0.2">
      <c r="A32" s="330"/>
      <c r="B32" s="330"/>
      <c r="C32" s="330"/>
      <c r="D32" s="330"/>
      <c r="E32" s="330"/>
    </row>
    <row r="33" spans="1:5" ht="13.5" customHeight="1" x14ac:dyDescent="0.2">
      <c r="A33" s="330"/>
      <c r="B33" s="330"/>
      <c r="C33" s="330"/>
      <c r="D33" s="330"/>
      <c r="E33" s="330"/>
    </row>
    <row r="34" spans="1:5" ht="13.5" customHeight="1" x14ac:dyDescent="0.2">
      <c r="A34" s="330"/>
      <c r="B34" s="330"/>
      <c r="C34" s="330"/>
      <c r="D34" s="330"/>
      <c r="E34" s="330"/>
    </row>
    <row r="35" spans="1:5" ht="13.5" customHeight="1" x14ac:dyDescent="0.2">
      <c r="A35" s="330"/>
      <c r="B35" s="330"/>
      <c r="C35" s="330"/>
      <c r="D35" s="330"/>
      <c r="E35" s="330"/>
    </row>
    <row r="36" spans="1:5" ht="13.5" customHeight="1" x14ac:dyDescent="0.2">
      <c r="A36" s="330"/>
      <c r="B36" s="330"/>
      <c r="C36" s="330"/>
      <c r="D36" s="330"/>
      <c r="E36" s="330"/>
    </row>
    <row r="37" spans="1:5" ht="13.5" customHeight="1" x14ac:dyDescent="0.2">
      <c r="A37" s="330"/>
      <c r="B37" s="330"/>
      <c r="C37" s="330"/>
      <c r="D37" s="330"/>
      <c r="E37" s="330"/>
    </row>
    <row r="38" spans="1:5" ht="13.5" customHeight="1" x14ac:dyDescent="0.2">
      <c r="A38" s="330"/>
      <c r="B38" s="330"/>
      <c r="C38" s="330"/>
      <c r="D38" s="330"/>
      <c r="E38" s="330"/>
    </row>
    <row r="39" spans="1:5" ht="13.5" customHeight="1" x14ac:dyDescent="0.2">
      <c r="A39" s="330"/>
      <c r="B39" s="330"/>
      <c r="C39" s="330"/>
      <c r="D39" s="330"/>
      <c r="E39" s="330"/>
    </row>
    <row r="40" spans="1:5" ht="13.5" customHeight="1" x14ac:dyDescent="0.2">
      <c r="A40" s="330"/>
      <c r="B40" s="330"/>
      <c r="C40" s="330"/>
      <c r="D40" s="330"/>
      <c r="E40" s="330"/>
    </row>
    <row r="41" spans="1:5" ht="18.75" customHeight="1" x14ac:dyDescent="0.2">
      <c r="A41" s="330"/>
      <c r="B41" s="330" t="s">
        <v>314</v>
      </c>
      <c r="C41" s="330"/>
      <c r="D41" s="330"/>
      <c r="E41" s="330"/>
    </row>
    <row r="42" spans="1:5" ht="9" customHeight="1" x14ac:dyDescent="0.2">
      <c r="A42" s="329"/>
      <c r="B42" s="372"/>
      <c r="C42" s="373"/>
      <c r="D42" s="374"/>
      <c r="E42" s="329"/>
    </row>
    <row r="43" spans="1:5" ht="13.5" customHeight="1" x14ac:dyDescent="0.2">
      <c r="A43" s="329"/>
      <c r="B43" s="372"/>
      <c r="C43" s="369"/>
      <c r="D43" s="375" t="s">
        <v>311</v>
      </c>
      <c r="E43" s="329"/>
    </row>
    <row r="44" spans="1:5" ht="13.5" customHeight="1" x14ac:dyDescent="0.2">
      <c r="A44" s="329"/>
      <c r="B44" s="372"/>
      <c r="C44" s="380"/>
      <c r="D44" s="594" t="s">
        <v>418</v>
      </c>
      <c r="E44" s="329"/>
    </row>
    <row r="45" spans="1:5" ht="13.5" customHeight="1" x14ac:dyDescent="0.2">
      <c r="A45" s="329"/>
      <c r="B45" s="372"/>
      <c r="C45" s="376"/>
      <c r="D45" s="374"/>
      <c r="E45" s="329"/>
    </row>
    <row r="46" spans="1:5" ht="13.5" customHeight="1" x14ac:dyDescent="0.2">
      <c r="A46" s="329"/>
      <c r="B46" s="372"/>
      <c r="C46" s="370"/>
      <c r="D46" s="375" t="s">
        <v>312</v>
      </c>
      <c r="E46" s="329"/>
    </row>
    <row r="47" spans="1:5" ht="13.5" customHeight="1" x14ac:dyDescent="0.2">
      <c r="A47" s="329"/>
      <c r="B47" s="372"/>
      <c r="C47" s="373"/>
      <c r="D47" s="1023" t="s">
        <v>418</v>
      </c>
      <c r="E47" s="329"/>
    </row>
    <row r="48" spans="1:5" ht="13.5" customHeight="1" x14ac:dyDescent="0.2">
      <c r="A48" s="329"/>
      <c r="B48" s="372"/>
      <c r="C48" s="373"/>
      <c r="D48" s="374"/>
      <c r="E48" s="329"/>
    </row>
    <row r="49" spans="1:5" ht="13.5" customHeight="1" x14ac:dyDescent="0.2">
      <c r="A49" s="329"/>
      <c r="B49" s="372"/>
      <c r="C49" s="371"/>
      <c r="D49" s="375" t="s">
        <v>313</v>
      </c>
      <c r="E49" s="329"/>
    </row>
    <row r="50" spans="1:5" ht="13.5" customHeight="1" x14ac:dyDescent="0.2">
      <c r="A50" s="329"/>
      <c r="B50" s="372"/>
      <c r="C50" s="373"/>
      <c r="D50" s="594" t="s">
        <v>479</v>
      </c>
      <c r="E50" s="329"/>
    </row>
    <row r="51" spans="1:5" ht="25.5" customHeight="1" x14ac:dyDescent="0.2">
      <c r="A51" s="329"/>
      <c r="B51" s="377"/>
      <c r="C51" s="378"/>
      <c r="D51" s="379"/>
      <c r="E51" s="329"/>
    </row>
    <row r="52" spans="1:5" x14ac:dyDescent="0.2">
      <c r="A52" s="329"/>
      <c r="B52" s="330"/>
      <c r="C52" s="332"/>
      <c r="D52" s="331"/>
      <c r="E52" s="329"/>
    </row>
    <row r="53" spans="1:5" s="92" customFormat="1" x14ac:dyDescent="0.2">
      <c r="A53" s="329"/>
      <c r="B53" s="330"/>
      <c r="C53" s="332"/>
      <c r="D53" s="331"/>
      <c r="E53" s="329"/>
    </row>
    <row r="54" spans="1:5" ht="94.5" customHeight="1" x14ac:dyDescent="0.2">
      <c r="A54" s="329"/>
      <c r="B54" s="330"/>
      <c r="C54" s="332"/>
      <c r="D54" s="331"/>
      <c r="E54" s="329"/>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7"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527" t="s">
        <v>302</v>
      </c>
      <c r="C1" s="1528"/>
      <c r="D1" s="1528"/>
      <c r="E1" s="1528"/>
      <c r="F1" s="25"/>
      <c r="G1" s="25"/>
      <c r="H1" s="25"/>
      <c r="I1" s="25"/>
      <c r="J1" s="25"/>
      <c r="K1" s="25"/>
      <c r="L1" s="25"/>
      <c r="M1" s="323"/>
      <c r="N1" s="323"/>
      <c r="O1" s="26"/>
    </row>
    <row r="2" spans="1:15" ht="8.25" customHeight="1" x14ac:dyDescent="0.2">
      <c r="A2" s="24"/>
      <c r="B2" s="328"/>
      <c r="C2" s="324"/>
      <c r="D2" s="324"/>
      <c r="E2" s="324"/>
      <c r="F2" s="324"/>
      <c r="G2" s="324"/>
      <c r="H2" s="325"/>
      <c r="I2" s="325"/>
      <c r="J2" s="325"/>
      <c r="K2" s="325"/>
      <c r="L2" s="325"/>
      <c r="M2" s="325"/>
      <c r="N2" s="326"/>
      <c r="O2" s="28"/>
    </row>
    <row r="3" spans="1:15" s="32" customFormat="1" ht="11.25" customHeight="1" x14ac:dyDescent="0.2">
      <c r="A3" s="29"/>
      <c r="B3" s="30"/>
      <c r="C3" s="1529" t="s">
        <v>54</v>
      </c>
      <c r="D3" s="1529"/>
      <c r="E3" s="1529"/>
      <c r="F3" s="1529"/>
      <c r="G3" s="1529"/>
      <c r="H3" s="1529"/>
      <c r="I3" s="1529"/>
      <c r="J3" s="1529"/>
      <c r="K3" s="1529"/>
      <c r="L3" s="1529"/>
      <c r="M3" s="1529"/>
      <c r="N3" s="327"/>
      <c r="O3" s="31"/>
    </row>
    <row r="4" spans="1:15" s="32" customFormat="1" ht="11.25" x14ac:dyDescent="0.2">
      <c r="A4" s="29"/>
      <c r="B4" s="30"/>
      <c r="C4" s="1529"/>
      <c r="D4" s="1529"/>
      <c r="E4" s="1529"/>
      <c r="F4" s="1529"/>
      <c r="G4" s="1529"/>
      <c r="H4" s="1529"/>
      <c r="I4" s="1529"/>
      <c r="J4" s="1529"/>
      <c r="K4" s="1529"/>
      <c r="L4" s="1529"/>
      <c r="M4" s="1529"/>
      <c r="N4" s="327"/>
      <c r="O4" s="31"/>
    </row>
    <row r="5" spans="1:15" s="32" customFormat="1" ht="3" customHeight="1" x14ac:dyDescent="0.2">
      <c r="A5" s="29"/>
      <c r="B5" s="30"/>
      <c r="C5" s="33"/>
      <c r="D5" s="33"/>
      <c r="E5" s="33"/>
      <c r="F5" s="33"/>
      <c r="G5" s="33"/>
      <c r="H5" s="33"/>
      <c r="I5" s="33"/>
      <c r="J5" s="30"/>
      <c r="K5" s="30"/>
      <c r="L5" s="30"/>
      <c r="M5" s="34"/>
      <c r="N5" s="327"/>
      <c r="O5" s="31"/>
    </row>
    <row r="6" spans="1:15" s="32" customFormat="1" ht="18" customHeight="1" x14ac:dyDescent="0.2">
      <c r="A6" s="29"/>
      <c r="B6" s="30"/>
      <c r="C6" s="35"/>
      <c r="D6" s="1530" t="s">
        <v>425</v>
      </c>
      <c r="E6" s="1530"/>
      <c r="F6" s="1530"/>
      <c r="G6" s="1530"/>
      <c r="H6" s="1530"/>
      <c r="I6" s="1530"/>
      <c r="J6" s="1530"/>
      <c r="K6" s="1530"/>
      <c r="L6" s="1530"/>
      <c r="M6" s="1530"/>
      <c r="N6" s="327"/>
      <c r="O6" s="31"/>
    </row>
    <row r="7" spans="1:15" s="32" customFormat="1" ht="3" customHeight="1" x14ac:dyDescent="0.2">
      <c r="A7" s="29"/>
      <c r="B7" s="30"/>
      <c r="C7" s="33"/>
      <c r="D7" s="33"/>
      <c r="E7" s="33"/>
      <c r="F7" s="33"/>
      <c r="G7" s="33"/>
      <c r="H7" s="33"/>
      <c r="I7" s="33"/>
      <c r="J7" s="30"/>
      <c r="K7" s="30"/>
      <c r="L7" s="30"/>
      <c r="M7" s="34"/>
      <c r="N7" s="327"/>
      <c r="O7" s="31"/>
    </row>
    <row r="8" spans="1:15" s="32" customFormat="1" ht="92.25" customHeight="1" x14ac:dyDescent="0.2">
      <c r="A8" s="29"/>
      <c r="B8" s="30"/>
      <c r="C8" s="33"/>
      <c r="D8" s="1532" t="s">
        <v>426</v>
      </c>
      <c r="E8" s="1530"/>
      <c r="F8" s="1530"/>
      <c r="G8" s="1530"/>
      <c r="H8" s="1530"/>
      <c r="I8" s="1530"/>
      <c r="J8" s="1530"/>
      <c r="K8" s="1530"/>
      <c r="L8" s="1530"/>
      <c r="M8" s="1530"/>
      <c r="N8" s="327"/>
      <c r="O8" s="31"/>
    </row>
    <row r="9" spans="1:15" s="32" customFormat="1" ht="3" customHeight="1" x14ac:dyDescent="0.2">
      <c r="A9" s="29"/>
      <c r="B9" s="30"/>
      <c r="C9" s="33"/>
      <c r="D9" s="33"/>
      <c r="E9" s="33"/>
      <c r="F9" s="33"/>
      <c r="G9" s="33"/>
      <c r="H9" s="33"/>
      <c r="I9" s="33"/>
      <c r="J9" s="30"/>
      <c r="K9" s="30"/>
      <c r="L9" s="30"/>
      <c r="M9" s="34"/>
      <c r="N9" s="327"/>
      <c r="O9" s="31"/>
    </row>
    <row r="10" spans="1:15" s="32" customFormat="1" ht="67.5" customHeight="1" x14ac:dyDescent="0.2">
      <c r="A10" s="29"/>
      <c r="B10" s="30"/>
      <c r="C10" s="33"/>
      <c r="D10" s="1531" t="s">
        <v>427</v>
      </c>
      <c r="E10" s="1531"/>
      <c r="F10" s="1531"/>
      <c r="G10" s="1531"/>
      <c r="H10" s="1531"/>
      <c r="I10" s="1531"/>
      <c r="J10" s="1531"/>
      <c r="K10" s="1531"/>
      <c r="L10" s="1531"/>
      <c r="M10" s="1531"/>
      <c r="N10" s="327"/>
      <c r="O10" s="31"/>
    </row>
    <row r="11" spans="1:15" s="32" customFormat="1" ht="3" customHeight="1" x14ac:dyDescent="0.2">
      <c r="A11" s="29"/>
      <c r="B11" s="30"/>
      <c r="C11" s="33"/>
      <c r="D11" s="209"/>
      <c r="E11" s="209"/>
      <c r="F11" s="209"/>
      <c r="G11" s="209"/>
      <c r="H11" s="209"/>
      <c r="I11" s="209"/>
      <c r="J11" s="209"/>
      <c r="K11" s="209"/>
      <c r="L11" s="209"/>
      <c r="M11" s="209"/>
      <c r="N11" s="327"/>
      <c r="O11" s="31"/>
    </row>
    <row r="12" spans="1:15" s="32" customFormat="1" ht="53.25" customHeight="1" x14ac:dyDescent="0.2">
      <c r="A12" s="29"/>
      <c r="B12" s="30"/>
      <c r="C12" s="33"/>
      <c r="D12" s="1530" t="s">
        <v>428</v>
      </c>
      <c r="E12" s="1530"/>
      <c r="F12" s="1530"/>
      <c r="G12" s="1530"/>
      <c r="H12" s="1530"/>
      <c r="I12" s="1530"/>
      <c r="J12" s="1530"/>
      <c r="K12" s="1530"/>
      <c r="L12" s="1530"/>
      <c r="M12" s="1530"/>
      <c r="N12" s="327"/>
      <c r="O12" s="31"/>
    </row>
    <row r="13" spans="1:15" s="32" customFormat="1" ht="3" customHeight="1" x14ac:dyDescent="0.2">
      <c r="A13" s="29"/>
      <c r="B13" s="30"/>
      <c r="C13" s="33"/>
      <c r="D13" s="209"/>
      <c r="E13" s="209"/>
      <c r="F13" s="209"/>
      <c r="G13" s="209"/>
      <c r="H13" s="209"/>
      <c r="I13" s="209"/>
      <c r="J13" s="209"/>
      <c r="K13" s="209"/>
      <c r="L13" s="209"/>
      <c r="M13" s="209"/>
      <c r="N13" s="327"/>
      <c r="O13" s="31"/>
    </row>
    <row r="14" spans="1:15" s="32" customFormat="1" ht="23.25" customHeight="1" x14ac:dyDescent="0.2">
      <c r="A14" s="29"/>
      <c r="B14" s="30"/>
      <c r="C14" s="33"/>
      <c r="D14" s="1530" t="s">
        <v>429</v>
      </c>
      <c r="E14" s="1530"/>
      <c r="F14" s="1530"/>
      <c r="G14" s="1530"/>
      <c r="H14" s="1530"/>
      <c r="I14" s="1530"/>
      <c r="J14" s="1530"/>
      <c r="K14" s="1530"/>
      <c r="L14" s="1530"/>
      <c r="M14" s="1530"/>
      <c r="N14" s="327"/>
      <c r="O14" s="31"/>
    </row>
    <row r="15" spans="1:15" s="32" customFormat="1" ht="3" customHeight="1" x14ac:dyDescent="0.2">
      <c r="A15" s="29"/>
      <c r="B15" s="30"/>
      <c r="C15" s="33"/>
      <c r="D15" s="209"/>
      <c r="E15" s="209"/>
      <c r="F15" s="209"/>
      <c r="G15" s="209"/>
      <c r="H15" s="209"/>
      <c r="I15" s="209"/>
      <c r="J15" s="209"/>
      <c r="K15" s="209"/>
      <c r="L15" s="209"/>
      <c r="M15" s="209"/>
      <c r="N15" s="327"/>
      <c r="O15" s="31"/>
    </row>
    <row r="16" spans="1:15" s="32" customFormat="1" ht="23.25" customHeight="1" x14ac:dyDescent="0.2">
      <c r="A16" s="29"/>
      <c r="B16" s="30"/>
      <c r="C16" s="33"/>
      <c r="D16" s="1530" t="s">
        <v>430</v>
      </c>
      <c r="E16" s="1530"/>
      <c r="F16" s="1530"/>
      <c r="G16" s="1530"/>
      <c r="H16" s="1530"/>
      <c r="I16" s="1530"/>
      <c r="J16" s="1530"/>
      <c r="K16" s="1530"/>
      <c r="L16" s="1530"/>
      <c r="M16" s="1530"/>
      <c r="N16" s="327"/>
      <c r="O16" s="31"/>
    </row>
    <row r="17" spans="1:19" s="32" customFormat="1" ht="3" customHeight="1" x14ac:dyDescent="0.2">
      <c r="A17" s="29"/>
      <c r="B17" s="30"/>
      <c r="C17" s="33"/>
      <c r="D17" s="209"/>
      <c r="E17" s="209"/>
      <c r="F17" s="209"/>
      <c r="G17" s="209"/>
      <c r="H17" s="209"/>
      <c r="I17" s="209"/>
      <c r="J17" s="209"/>
      <c r="K17" s="209"/>
      <c r="L17" s="209"/>
      <c r="M17" s="209"/>
      <c r="N17" s="327"/>
      <c r="O17" s="31"/>
    </row>
    <row r="18" spans="1:19" s="32" customFormat="1" ht="23.25" customHeight="1" x14ac:dyDescent="0.2">
      <c r="A18" s="29"/>
      <c r="B18" s="30"/>
      <c r="C18" s="33"/>
      <c r="D18" s="1532" t="s">
        <v>431</v>
      </c>
      <c r="E18" s="1530"/>
      <c r="F18" s="1530"/>
      <c r="G18" s="1530"/>
      <c r="H18" s="1530"/>
      <c r="I18" s="1530"/>
      <c r="J18" s="1530"/>
      <c r="K18" s="1530"/>
      <c r="L18" s="1530"/>
      <c r="M18" s="1530"/>
      <c r="N18" s="327"/>
      <c r="O18" s="31"/>
    </row>
    <row r="19" spans="1:19" s="32" customFormat="1" ht="3" customHeight="1" x14ac:dyDescent="0.2">
      <c r="A19" s="29"/>
      <c r="B19" s="30"/>
      <c r="C19" s="33"/>
      <c r="D19" s="209"/>
      <c r="E19" s="209"/>
      <c r="F19" s="209"/>
      <c r="G19" s="209"/>
      <c r="H19" s="209"/>
      <c r="I19" s="209"/>
      <c r="J19" s="209"/>
      <c r="K19" s="209"/>
      <c r="L19" s="209"/>
      <c r="M19" s="209"/>
      <c r="N19" s="327"/>
      <c r="O19" s="31"/>
    </row>
    <row r="20" spans="1:19" s="32" customFormat="1" ht="14.25" customHeight="1" x14ac:dyDescent="0.2">
      <c r="A20" s="29"/>
      <c r="B20" s="30"/>
      <c r="C20" s="33"/>
      <c r="D20" s="1530" t="s">
        <v>432</v>
      </c>
      <c r="E20" s="1530"/>
      <c r="F20" s="1530"/>
      <c r="G20" s="1530"/>
      <c r="H20" s="1530"/>
      <c r="I20" s="1530"/>
      <c r="J20" s="1530"/>
      <c r="K20" s="1530"/>
      <c r="L20" s="1530"/>
      <c r="M20" s="1530"/>
      <c r="N20" s="327"/>
      <c r="O20" s="31"/>
    </row>
    <row r="21" spans="1:19" s="32" customFormat="1" ht="3" customHeight="1" x14ac:dyDescent="0.2">
      <c r="A21" s="29"/>
      <c r="B21" s="30"/>
      <c r="C21" s="33"/>
      <c r="D21" s="209"/>
      <c r="E21" s="209"/>
      <c r="F21" s="209"/>
      <c r="G21" s="209"/>
      <c r="H21" s="209"/>
      <c r="I21" s="209"/>
      <c r="J21" s="209"/>
      <c r="K21" s="209"/>
      <c r="L21" s="209"/>
      <c r="M21" s="209"/>
      <c r="N21" s="327"/>
      <c r="O21" s="31"/>
    </row>
    <row r="22" spans="1:19" s="32" customFormat="1" ht="32.25" customHeight="1" x14ac:dyDescent="0.2">
      <c r="A22" s="29"/>
      <c r="B22" s="30"/>
      <c r="C22" s="33"/>
      <c r="D22" s="1530" t="s">
        <v>433</v>
      </c>
      <c r="E22" s="1530"/>
      <c r="F22" s="1530"/>
      <c r="G22" s="1530"/>
      <c r="H22" s="1530"/>
      <c r="I22" s="1530"/>
      <c r="J22" s="1530"/>
      <c r="K22" s="1530"/>
      <c r="L22" s="1530"/>
      <c r="M22" s="1530"/>
      <c r="N22" s="327"/>
      <c r="O22" s="31"/>
    </row>
    <row r="23" spans="1:19" s="32" customFormat="1" ht="3" customHeight="1" x14ac:dyDescent="0.2">
      <c r="A23" s="29"/>
      <c r="B23" s="30"/>
      <c r="C23" s="33"/>
      <c r="D23" s="209"/>
      <c r="E23" s="209"/>
      <c r="F23" s="209"/>
      <c r="G23" s="209"/>
      <c r="H23" s="209"/>
      <c r="I23" s="209"/>
      <c r="J23" s="209"/>
      <c r="K23" s="209"/>
      <c r="L23" s="209"/>
      <c r="M23" s="209"/>
      <c r="N23" s="327"/>
      <c r="O23" s="31"/>
    </row>
    <row r="24" spans="1:19" s="32" customFormat="1" ht="81.75" customHeight="1" x14ac:dyDescent="0.2">
      <c r="A24" s="29"/>
      <c r="B24" s="30"/>
      <c r="C24" s="33"/>
      <c r="D24" s="1530" t="s">
        <v>287</v>
      </c>
      <c r="E24" s="1530"/>
      <c r="F24" s="1530"/>
      <c r="G24" s="1530"/>
      <c r="H24" s="1530"/>
      <c r="I24" s="1530"/>
      <c r="J24" s="1530"/>
      <c r="K24" s="1530"/>
      <c r="L24" s="1530"/>
      <c r="M24" s="1530"/>
      <c r="N24" s="327"/>
      <c r="O24" s="31"/>
    </row>
    <row r="25" spans="1:19" s="32" customFormat="1" ht="3" customHeight="1" x14ac:dyDescent="0.2">
      <c r="A25" s="29"/>
      <c r="B25" s="30"/>
      <c r="C25" s="33"/>
      <c r="D25" s="209"/>
      <c r="E25" s="209"/>
      <c r="F25" s="209"/>
      <c r="G25" s="209"/>
      <c r="H25" s="209"/>
      <c r="I25" s="209"/>
      <c r="J25" s="209"/>
      <c r="K25" s="209"/>
      <c r="L25" s="209"/>
      <c r="M25" s="209"/>
      <c r="N25" s="327"/>
      <c r="O25" s="31"/>
    </row>
    <row r="26" spans="1:19" s="32" customFormat="1" ht="105.75" customHeight="1" x14ac:dyDescent="0.2">
      <c r="A26" s="29"/>
      <c r="B26" s="30"/>
      <c r="C26" s="33"/>
      <c r="D26" s="1535" t="s">
        <v>399</v>
      </c>
      <c r="E26" s="1535"/>
      <c r="F26" s="1535"/>
      <c r="G26" s="1535"/>
      <c r="H26" s="1535"/>
      <c r="I26" s="1535"/>
      <c r="J26" s="1535"/>
      <c r="K26" s="1535"/>
      <c r="L26" s="1535"/>
      <c r="M26" s="1535"/>
      <c r="N26" s="327"/>
      <c r="O26" s="31"/>
    </row>
    <row r="27" spans="1:19" s="32" customFormat="1" ht="3" customHeight="1" x14ac:dyDescent="0.2">
      <c r="A27" s="29"/>
      <c r="B27" s="30"/>
      <c r="C27" s="33"/>
      <c r="D27" s="44"/>
      <c r="E27" s="44"/>
      <c r="F27" s="44"/>
      <c r="G27" s="44"/>
      <c r="H27" s="44"/>
      <c r="I27" s="44"/>
      <c r="J27" s="45"/>
      <c r="K27" s="45"/>
      <c r="L27" s="45"/>
      <c r="M27" s="46"/>
      <c r="N27" s="327"/>
      <c r="O27" s="31"/>
    </row>
    <row r="28" spans="1:19" s="32" customFormat="1" ht="57" customHeight="1" x14ac:dyDescent="0.2">
      <c r="A28" s="29"/>
      <c r="B28" s="30"/>
      <c r="C28" s="35"/>
      <c r="D28" s="1530" t="s">
        <v>53</v>
      </c>
      <c r="E28" s="1538"/>
      <c r="F28" s="1538"/>
      <c r="G28" s="1538"/>
      <c r="H28" s="1538"/>
      <c r="I28" s="1538"/>
      <c r="J28" s="1538"/>
      <c r="K28" s="1538"/>
      <c r="L28" s="1538"/>
      <c r="M28" s="1538"/>
      <c r="N28" s="327"/>
      <c r="O28" s="31"/>
      <c r="S28" s="32" t="s">
        <v>34</v>
      </c>
    </row>
    <row r="29" spans="1:19" s="32" customFormat="1" ht="3" customHeight="1" x14ac:dyDescent="0.2">
      <c r="A29" s="29"/>
      <c r="B29" s="30"/>
      <c r="C29" s="35"/>
      <c r="D29" s="210"/>
      <c r="E29" s="210"/>
      <c r="F29" s="210"/>
      <c r="G29" s="210"/>
      <c r="H29" s="210"/>
      <c r="I29" s="210"/>
      <c r="J29" s="210"/>
      <c r="K29" s="210"/>
      <c r="L29" s="210"/>
      <c r="M29" s="210"/>
      <c r="N29" s="327"/>
      <c r="O29" s="31"/>
    </row>
    <row r="30" spans="1:19" s="32" customFormat="1" ht="34.5" customHeight="1" x14ac:dyDescent="0.2">
      <c r="A30" s="29"/>
      <c r="B30" s="30"/>
      <c r="C30" s="35"/>
      <c r="D30" s="1530" t="s">
        <v>52</v>
      </c>
      <c r="E30" s="1538"/>
      <c r="F30" s="1538"/>
      <c r="G30" s="1538"/>
      <c r="H30" s="1538"/>
      <c r="I30" s="1538"/>
      <c r="J30" s="1538"/>
      <c r="K30" s="1538"/>
      <c r="L30" s="1538"/>
      <c r="M30" s="1538"/>
      <c r="N30" s="327"/>
      <c r="O30" s="31"/>
    </row>
    <row r="31" spans="1:19" s="32" customFormat="1" ht="30.75" customHeight="1" x14ac:dyDescent="0.2">
      <c r="A31" s="29"/>
      <c r="B31" s="30"/>
      <c r="C31" s="37"/>
      <c r="D31" s="72"/>
      <c r="E31" s="72"/>
      <c r="F31" s="72"/>
      <c r="G31" s="72"/>
      <c r="H31" s="72"/>
      <c r="I31" s="72"/>
      <c r="J31" s="72"/>
      <c r="K31" s="72"/>
      <c r="L31" s="72"/>
      <c r="M31" s="72"/>
      <c r="N31" s="327"/>
      <c r="O31" s="31"/>
    </row>
    <row r="32" spans="1:19" s="32" customFormat="1" ht="13.5" customHeight="1" x14ac:dyDescent="0.2">
      <c r="A32" s="29"/>
      <c r="B32" s="30"/>
      <c r="C32" s="37"/>
      <c r="D32" s="315"/>
      <c r="E32" s="315"/>
      <c r="F32" s="315"/>
      <c r="G32" s="316"/>
      <c r="H32" s="317" t="s">
        <v>17</v>
      </c>
      <c r="I32" s="314"/>
      <c r="J32" s="40"/>
      <c r="K32" s="316"/>
      <c r="L32" s="317" t="s">
        <v>24</v>
      </c>
      <c r="M32" s="314"/>
      <c r="N32" s="327"/>
      <c r="O32" s="31"/>
    </row>
    <row r="33" spans="1:16" s="32" customFormat="1" ht="6" customHeight="1" x14ac:dyDescent="0.2">
      <c r="A33" s="29"/>
      <c r="B33" s="30"/>
      <c r="C33" s="37"/>
      <c r="D33" s="318"/>
      <c r="E33" s="38"/>
      <c r="F33" s="38"/>
      <c r="G33" s="40"/>
      <c r="H33" s="39"/>
      <c r="I33" s="40"/>
      <c r="J33" s="40"/>
      <c r="K33" s="320"/>
      <c r="L33" s="321"/>
      <c r="M33" s="40"/>
      <c r="N33" s="327"/>
      <c r="O33" s="31"/>
    </row>
    <row r="34" spans="1:16" s="32" customFormat="1" ht="11.25" x14ac:dyDescent="0.2">
      <c r="A34" s="29"/>
      <c r="B34" s="30"/>
      <c r="C34" s="36"/>
      <c r="D34" s="319" t="s">
        <v>44</v>
      </c>
      <c r="E34" s="38" t="s">
        <v>36</v>
      </c>
      <c r="F34" s="38"/>
      <c r="G34" s="38"/>
      <c r="H34" s="39"/>
      <c r="I34" s="38"/>
      <c r="J34" s="40"/>
      <c r="K34" s="322"/>
      <c r="L34" s="40"/>
      <c r="M34" s="40"/>
      <c r="N34" s="327"/>
      <c r="O34" s="31"/>
    </row>
    <row r="35" spans="1:16" s="32" customFormat="1" ht="11.25" customHeight="1" x14ac:dyDescent="0.2">
      <c r="A35" s="29"/>
      <c r="B35" s="30"/>
      <c r="C35" s="37"/>
      <c r="D35" s="319" t="s">
        <v>3</v>
      </c>
      <c r="E35" s="38" t="s">
        <v>37</v>
      </c>
      <c r="F35" s="38"/>
      <c r="G35" s="40"/>
      <c r="H35" s="39"/>
      <c r="I35" s="40"/>
      <c r="J35" s="40"/>
      <c r="K35" s="322"/>
      <c r="L35" s="1025">
        <f>+capa!D57</f>
        <v>42916</v>
      </c>
      <c r="M35" s="1098"/>
      <c r="N35" s="327"/>
      <c r="O35" s="31"/>
    </row>
    <row r="36" spans="1:16" s="32" customFormat="1" ht="11.25" x14ac:dyDescent="0.2">
      <c r="A36" s="29"/>
      <c r="B36" s="30"/>
      <c r="C36" s="37"/>
      <c r="D36" s="319" t="s">
        <v>40</v>
      </c>
      <c r="E36" s="38" t="s">
        <v>39</v>
      </c>
      <c r="F36" s="38"/>
      <c r="G36" s="40"/>
      <c r="H36" s="39"/>
      <c r="I36" s="40"/>
      <c r="J36" s="40"/>
      <c r="K36" s="970"/>
      <c r="L36" s="971"/>
      <c r="M36" s="971"/>
      <c r="N36" s="327"/>
      <c r="O36" s="31"/>
    </row>
    <row r="37" spans="1:16" s="32" customFormat="1" ht="12.75" customHeight="1" x14ac:dyDescent="0.2">
      <c r="A37" s="29"/>
      <c r="B37" s="30"/>
      <c r="C37" s="36"/>
      <c r="D37" s="319" t="s">
        <v>41</v>
      </c>
      <c r="E37" s="38" t="s">
        <v>20</v>
      </c>
      <c r="F37" s="38"/>
      <c r="G37" s="38"/>
      <c r="H37" s="39"/>
      <c r="I37" s="38"/>
      <c r="J37" s="40"/>
      <c r="K37" s="1536"/>
      <c r="L37" s="1537"/>
      <c r="M37" s="1537"/>
      <c r="N37" s="327"/>
      <c r="O37" s="31"/>
    </row>
    <row r="38" spans="1:16" s="32" customFormat="1" ht="11.25" x14ac:dyDescent="0.2">
      <c r="A38" s="29"/>
      <c r="B38" s="30"/>
      <c r="C38" s="36"/>
      <c r="D38" s="319" t="s">
        <v>15</v>
      </c>
      <c r="E38" s="38" t="s">
        <v>5</v>
      </c>
      <c r="F38" s="38"/>
      <c r="G38" s="38"/>
      <c r="H38" s="39"/>
      <c r="I38" s="38"/>
      <c r="J38" s="40"/>
      <c r="K38" s="1536"/>
      <c r="L38" s="1537"/>
      <c r="M38" s="1537"/>
      <c r="N38" s="327"/>
      <c r="O38" s="31"/>
    </row>
    <row r="39" spans="1:16" s="32" customFormat="1" ht="8.25" customHeight="1" x14ac:dyDescent="0.2">
      <c r="A39" s="29"/>
      <c r="B39" s="30"/>
      <c r="C39" s="30"/>
      <c r="D39" s="30"/>
      <c r="E39" s="30"/>
      <c r="F39" s="30"/>
      <c r="G39" s="30"/>
      <c r="H39" s="30"/>
      <c r="I39" s="30"/>
      <c r="J39" s="30"/>
      <c r="K39" s="25"/>
      <c r="L39" s="30"/>
      <c r="M39" s="30"/>
      <c r="N39" s="327"/>
      <c r="O39" s="31"/>
    </row>
    <row r="40" spans="1:16" ht="13.5" customHeight="1" x14ac:dyDescent="0.2">
      <c r="A40" s="24"/>
      <c r="B40" s="28"/>
      <c r="C40" s="26"/>
      <c r="D40" s="26"/>
      <c r="E40" s="20"/>
      <c r="F40" s="25"/>
      <c r="G40" s="25"/>
      <c r="H40" s="25"/>
      <c r="I40" s="25"/>
      <c r="J40" s="25"/>
      <c r="L40" s="1533">
        <v>42887</v>
      </c>
      <c r="M40" s="1534"/>
      <c r="N40" s="363">
        <v>3</v>
      </c>
      <c r="O40" s="169"/>
      <c r="P40" s="169"/>
    </row>
    <row r="48" spans="1:16" x14ac:dyDescent="0.2">
      <c r="C48" s="794"/>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K37:M38"/>
    <mergeCell ref="D22:M22"/>
    <mergeCell ref="D18:M18"/>
    <mergeCell ref="D28:M28"/>
    <mergeCell ref="D30:M30"/>
    <mergeCell ref="D24:M24"/>
    <mergeCell ref="B1:E1"/>
    <mergeCell ref="C3:M4"/>
    <mergeCell ref="D20:M20"/>
    <mergeCell ref="D12:M12"/>
    <mergeCell ref="D10:M10"/>
    <mergeCell ref="D6:M6"/>
    <mergeCell ref="D16:M16"/>
    <mergeCell ref="D14:M14"/>
    <mergeCell ref="D8:M8"/>
  </mergeCells>
  <phoneticPr fontId="7"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263" customWidth="1"/>
    <col min="2" max="2" width="2.5703125" style="1263" customWidth="1"/>
    <col min="3" max="3" width="1" style="1263" customWidth="1"/>
    <col min="4" max="4" width="21.85546875" style="1263" customWidth="1"/>
    <col min="5" max="5" width="9.28515625" style="1263" customWidth="1"/>
    <col min="6" max="6" width="5.42578125" style="1263" customWidth="1"/>
    <col min="7" max="7" width="9.28515625" style="1263" customWidth="1"/>
    <col min="8" max="8" width="5.42578125" style="1263" customWidth="1"/>
    <col min="9" max="9" width="9.28515625" style="1263" customWidth="1"/>
    <col min="10" max="10" width="5.42578125" style="1263" customWidth="1"/>
    <col min="11" max="11" width="9.28515625" style="1263" customWidth="1"/>
    <col min="12" max="12" width="5.42578125" style="1263" customWidth="1"/>
    <col min="13" max="13" width="9.28515625" style="1263" customWidth="1"/>
    <col min="14" max="14" width="5.42578125" style="1263" customWidth="1"/>
    <col min="15" max="15" width="2.5703125" style="1263" customWidth="1"/>
    <col min="16" max="16" width="1" style="1263" customWidth="1"/>
    <col min="17" max="16384" width="9.140625" style="1263"/>
  </cols>
  <sheetData>
    <row r="1" spans="1:16" ht="13.5" customHeight="1" x14ac:dyDescent="0.2">
      <c r="A1" s="1258"/>
      <c r="B1" s="1259"/>
      <c r="C1" s="1259"/>
      <c r="D1" s="1260"/>
      <c r="E1" s="1259"/>
      <c r="F1" s="1259"/>
      <c r="G1" s="1259"/>
      <c r="H1" s="1259"/>
      <c r="I1" s="1542" t="s">
        <v>381</v>
      </c>
      <c r="J1" s="1542"/>
      <c r="K1" s="1542"/>
      <c r="L1" s="1542"/>
      <c r="M1" s="1542"/>
      <c r="N1" s="1542"/>
      <c r="O1" s="1261"/>
      <c r="P1" s="1262"/>
    </row>
    <row r="2" spans="1:16" ht="6" customHeight="1" x14ac:dyDescent="0.2">
      <c r="A2" s="1264"/>
      <c r="B2" s="1265"/>
      <c r="C2" s="1266"/>
      <c r="D2" s="1266"/>
      <c r="E2" s="1266"/>
      <c r="F2" s="1266"/>
      <c r="G2" s="1266"/>
      <c r="H2" s="1266"/>
      <c r="I2" s="1266"/>
      <c r="J2" s="1266"/>
      <c r="K2" s="1266"/>
      <c r="L2" s="1266"/>
      <c r="M2" s="1266"/>
      <c r="N2" s="1266"/>
      <c r="O2" s="1258"/>
      <c r="P2" s="1262"/>
    </row>
    <row r="3" spans="1:16" ht="13.5" customHeight="1" thickBot="1" x14ac:dyDescent="0.25">
      <c r="A3" s="1264"/>
      <c r="B3" s="1267"/>
      <c r="C3" s="1268"/>
      <c r="D3" s="1258"/>
      <c r="E3" s="1258"/>
      <c r="F3" s="1258"/>
      <c r="G3" s="1269"/>
      <c r="H3" s="1258"/>
      <c r="I3" s="1258"/>
      <c r="J3" s="1258"/>
      <c r="K3" s="1258"/>
      <c r="L3" s="1258"/>
      <c r="M3" s="1543" t="s">
        <v>73</v>
      </c>
      <c r="N3" s="1543"/>
      <c r="O3" s="1258"/>
      <c r="P3" s="1262"/>
    </row>
    <row r="4" spans="1:16" s="1276" customFormat="1" ht="13.5" customHeight="1" thickBot="1" x14ac:dyDescent="0.25">
      <c r="A4" s="1270"/>
      <c r="B4" s="1271"/>
      <c r="C4" s="1272" t="s">
        <v>177</v>
      </c>
      <c r="D4" s="1273"/>
      <c r="E4" s="1273"/>
      <c r="F4" s="1273"/>
      <c r="G4" s="1273"/>
      <c r="H4" s="1273"/>
      <c r="I4" s="1273"/>
      <c r="J4" s="1273"/>
      <c r="K4" s="1273"/>
      <c r="L4" s="1273"/>
      <c r="M4" s="1273"/>
      <c r="N4" s="1274"/>
      <c r="O4" s="1258"/>
      <c r="P4" s="1275"/>
    </row>
    <row r="5" spans="1:16" ht="3.75" customHeight="1" x14ac:dyDescent="0.2">
      <c r="A5" s="1264"/>
      <c r="B5" s="1277"/>
      <c r="C5" s="1544" t="s">
        <v>155</v>
      </c>
      <c r="D5" s="1545"/>
      <c r="E5" s="1278"/>
      <c r="F5" s="1278"/>
      <c r="G5" s="1278"/>
      <c r="H5" s="1278"/>
      <c r="I5" s="1278"/>
      <c r="J5" s="1278"/>
      <c r="K5" s="1268"/>
      <c r="L5" s="1278"/>
      <c r="M5" s="1278"/>
      <c r="N5" s="1278"/>
      <c r="O5" s="1258"/>
      <c r="P5" s="1262"/>
    </row>
    <row r="6" spans="1:16" ht="13.5" customHeight="1" x14ac:dyDescent="0.2">
      <c r="A6" s="1264"/>
      <c r="B6" s="1277"/>
      <c r="C6" s="1545"/>
      <c r="D6" s="1545"/>
      <c r="E6" s="1279" t="s">
        <v>34</v>
      </c>
      <c r="F6" s="1280" t="s">
        <v>34</v>
      </c>
      <c r="G6" s="1279" t="s">
        <v>34</v>
      </c>
      <c r="H6" s="1280" t="s">
        <v>606</v>
      </c>
      <c r="I6" s="1281"/>
      <c r="J6" s="1280" t="s">
        <v>34</v>
      </c>
      <c r="K6" s="1282" t="s">
        <v>34</v>
      </c>
      <c r="L6" s="1283" t="s">
        <v>34</v>
      </c>
      <c r="M6" s="1283" t="s">
        <v>607</v>
      </c>
      <c r="N6" s="1284"/>
      <c r="O6" s="1258"/>
      <c r="P6" s="1262"/>
    </row>
    <row r="7" spans="1:16" x14ac:dyDescent="0.2">
      <c r="A7" s="1264"/>
      <c r="B7" s="1277"/>
      <c r="C7" s="1285"/>
      <c r="D7" s="1285"/>
      <c r="E7" s="1546" t="s">
        <v>638</v>
      </c>
      <c r="F7" s="1546"/>
      <c r="G7" s="1546" t="s">
        <v>639</v>
      </c>
      <c r="H7" s="1546"/>
      <c r="I7" s="1546" t="s">
        <v>640</v>
      </c>
      <c r="J7" s="1546"/>
      <c r="K7" s="1546" t="s">
        <v>641</v>
      </c>
      <c r="L7" s="1546"/>
      <c r="M7" s="1546" t="s">
        <v>638</v>
      </c>
      <c r="N7" s="1546"/>
      <c r="O7" s="1258"/>
      <c r="P7" s="1262"/>
    </row>
    <row r="8" spans="1:16" s="1289" customFormat="1" ht="19.5" customHeight="1" x14ac:dyDescent="0.2">
      <c r="A8" s="1286"/>
      <c r="B8" s="1287"/>
      <c r="C8" s="1539" t="s">
        <v>2</v>
      </c>
      <c r="D8" s="1539"/>
      <c r="E8" s="1540">
        <v>10318.799999999999</v>
      </c>
      <c r="F8" s="1540"/>
      <c r="G8" s="1540">
        <v>10310.4</v>
      </c>
      <c r="H8" s="1540"/>
      <c r="I8" s="1540">
        <v>10302.200000000001</v>
      </c>
      <c r="J8" s="1540"/>
      <c r="K8" s="1540">
        <v>10294.200000000001</v>
      </c>
      <c r="L8" s="1540"/>
      <c r="M8" s="1541">
        <v>10294.1</v>
      </c>
      <c r="N8" s="1541"/>
      <c r="O8" s="1258"/>
      <c r="P8" s="1288"/>
    </row>
    <row r="9" spans="1:16" ht="14.25" customHeight="1" x14ac:dyDescent="0.2">
      <c r="A9" s="1264"/>
      <c r="B9" s="1267"/>
      <c r="C9" s="769" t="s">
        <v>72</v>
      </c>
      <c r="D9" s="1290"/>
      <c r="E9" s="1547">
        <v>4887.7</v>
      </c>
      <c r="F9" s="1547"/>
      <c r="G9" s="1547">
        <v>4882.1000000000004</v>
      </c>
      <c r="H9" s="1547"/>
      <c r="I9" s="1547">
        <v>4876.3999999999996</v>
      </c>
      <c r="J9" s="1547"/>
      <c r="K9" s="1547">
        <v>4870.3999999999996</v>
      </c>
      <c r="L9" s="1547"/>
      <c r="M9" s="1548">
        <v>4870.5</v>
      </c>
      <c r="N9" s="1548"/>
      <c r="O9" s="1291"/>
      <c r="P9" s="1262"/>
    </row>
    <row r="10" spans="1:16" ht="14.25" customHeight="1" x14ac:dyDescent="0.2">
      <c r="A10" s="1264"/>
      <c r="B10" s="1267"/>
      <c r="C10" s="769" t="s">
        <v>71</v>
      </c>
      <c r="D10" s="1290"/>
      <c r="E10" s="1547">
        <v>5431.1</v>
      </c>
      <c r="F10" s="1547"/>
      <c r="G10" s="1547">
        <v>5428.3</v>
      </c>
      <c r="H10" s="1547"/>
      <c r="I10" s="1547">
        <v>5425.8</v>
      </c>
      <c r="J10" s="1547"/>
      <c r="K10" s="1547">
        <v>5423.8</v>
      </c>
      <c r="L10" s="1547"/>
      <c r="M10" s="1548">
        <v>5423.6</v>
      </c>
      <c r="N10" s="1548"/>
      <c r="O10" s="1291"/>
      <c r="P10" s="1262"/>
    </row>
    <row r="11" spans="1:16" ht="18.75" customHeight="1" x14ac:dyDescent="0.2">
      <c r="A11" s="1264"/>
      <c r="B11" s="1267"/>
      <c r="C11" s="769" t="s">
        <v>176</v>
      </c>
      <c r="D11" s="1292"/>
      <c r="E11" s="1547">
        <v>1456.2</v>
      </c>
      <c r="F11" s="1547"/>
      <c r="G11" s="1547">
        <v>1450.2</v>
      </c>
      <c r="H11" s="1547"/>
      <c r="I11" s="1547">
        <v>1444.5</v>
      </c>
      <c r="J11" s="1547"/>
      <c r="K11" s="1547">
        <v>1440</v>
      </c>
      <c r="L11" s="1547"/>
      <c r="M11" s="1548">
        <v>1438.8</v>
      </c>
      <c r="N11" s="1548"/>
      <c r="O11" s="1291"/>
      <c r="P11" s="1262"/>
    </row>
    <row r="12" spans="1:16" ht="14.25" customHeight="1" x14ac:dyDescent="0.2">
      <c r="A12" s="1264"/>
      <c r="B12" s="1267"/>
      <c r="C12" s="769" t="s">
        <v>156</v>
      </c>
      <c r="D12" s="1290"/>
      <c r="E12" s="1547">
        <v>1101.5999999999999</v>
      </c>
      <c r="F12" s="1547"/>
      <c r="G12" s="1547">
        <v>1099.7</v>
      </c>
      <c r="H12" s="1547"/>
      <c r="I12" s="1547">
        <v>1097.0999999999999</v>
      </c>
      <c r="J12" s="1547"/>
      <c r="K12" s="1547">
        <v>1094.4000000000001</v>
      </c>
      <c r="L12" s="1547"/>
      <c r="M12" s="1548">
        <v>1094.5</v>
      </c>
      <c r="N12" s="1548"/>
      <c r="O12" s="1291"/>
      <c r="P12" s="1262"/>
    </row>
    <row r="13" spans="1:16" ht="14.25" customHeight="1" x14ac:dyDescent="0.2">
      <c r="A13" s="1264"/>
      <c r="B13" s="1267"/>
      <c r="C13" s="769" t="s">
        <v>157</v>
      </c>
      <c r="D13" s="1290"/>
      <c r="E13" s="1547">
        <v>2752.7</v>
      </c>
      <c r="F13" s="1547"/>
      <c r="G13" s="1547">
        <v>2738.8</v>
      </c>
      <c r="H13" s="1547"/>
      <c r="I13" s="1547">
        <v>2723.6</v>
      </c>
      <c r="J13" s="1547"/>
      <c r="K13" s="1547">
        <v>2708.2</v>
      </c>
      <c r="L13" s="1547"/>
      <c r="M13" s="1548">
        <v>2696.9</v>
      </c>
      <c r="N13" s="1548"/>
      <c r="O13" s="1291"/>
      <c r="P13" s="1262"/>
    </row>
    <row r="14" spans="1:16" ht="14.25" customHeight="1" x14ac:dyDescent="0.2">
      <c r="A14" s="1264"/>
      <c r="B14" s="1267"/>
      <c r="C14" s="769" t="s">
        <v>158</v>
      </c>
      <c r="D14" s="1290"/>
      <c r="E14" s="1547">
        <v>5008.3</v>
      </c>
      <c r="F14" s="1547"/>
      <c r="G14" s="1547">
        <v>5021.7</v>
      </c>
      <c r="H14" s="1547"/>
      <c r="I14" s="1547">
        <v>5037</v>
      </c>
      <c r="J14" s="1547"/>
      <c r="K14" s="1547">
        <v>5051.6000000000004</v>
      </c>
      <c r="L14" s="1547"/>
      <c r="M14" s="1548">
        <v>5063.8</v>
      </c>
      <c r="N14" s="1548"/>
      <c r="O14" s="1291"/>
      <c r="P14" s="1262"/>
    </row>
    <row r="15" spans="1:16" s="1289" customFormat="1" ht="19.5" customHeight="1" x14ac:dyDescent="0.2">
      <c r="A15" s="1286"/>
      <c r="B15" s="1287"/>
      <c r="C15" s="1539" t="s">
        <v>175</v>
      </c>
      <c r="D15" s="1539"/>
      <c r="E15" s="1540">
        <v>5153.3999999999996</v>
      </c>
      <c r="F15" s="1540"/>
      <c r="G15" s="1540">
        <v>5161.8999999999996</v>
      </c>
      <c r="H15" s="1540"/>
      <c r="I15" s="1540">
        <v>5211</v>
      </c>
      <c r="J15" s="1540"/>
      <c r="K15" s="1540">
        <v>5186.8</v>
      </c>
      <c r="L15" s="1540"/>
      <c r="M15" s="1541">
        <v>5182</v>
      </c>
      <c r="N15" s="1541"/>
      <c r="O15" s="1293"/>
      <c r="P15" s="1288"/>
    </row>
    <row r="16" spans="1:16" ht="14.25" customHeight="1" x14ac:dyDescent="0.2">
      <c r="A16" s="1264"/>
      <c r="B16" s="1267"/>
      <c r="C16" s="769" t="s">
        <v>72</v>
      </c>
      <c r="D16" s="1290"/>
      <c r="E16" s="1547">
        <v>2629.9</v>
      </c>
      <c r="F16" s="1547"/>
      <c r="G16" s="1547">
        <v>2649.3</v>
      </c>
      <c r="H16" s="1547"/>
      <c r="I16" s="1547">
        <v>2677.7</v>
      </c>
      <c r="J16" s="1547"/>
      <c r="K16" s="1547">
        <v>2652.7</v>
      </c>
      <c r="L16" s="1547"/>
      <c r="M16" s="1548">
        <v>2647.7</v>
      </c>
      <c r="N16" s="1548"/>
      <c r="O16" s="1291"/>
      <c r="P16" s="1262"/>
    </row>
    <row r="17" spans="1:16" ht="14.25" customHeight="1" x14ac:dyDescent="0.2">
      <c r="A17" s="1264"/>
      <c r="B17" s="1267"/>
      <c r="C17" s="769" t="s">
        <v>71</v>
      </c>
      <c r="D17" s="1290"/>
      <c r="E17" s="1547">
        <v>2523.5</v>
      </c>
      <c r="F17" s="1547"/>
      <c r="G17" s="1547">
        <v>2512.6</v>
      </c>
      <c r="H17" s="1547"/>
      <c r="I17" s="1547">
        <v>2533.3000000000002</v>
      </c>
      <c r="J17" s="1547"/>
      <c r="K17" s="1547">
        <v>2534.1</v>
      </c>
      <c r="L17" s="1547"/>
      <c r="M17" s="1548">
        <v>2534.3000000000002</v>
      </c>
      <c r="N17" s="1548"/>
      <c r="O17" s="1291"/>
      <c r="P17" s="1262"/>
    </row>
    <row r="18" spans="1:16" ht="18.75" customHeight="1" x14ac:dyDescent="0.2">
      <c r="A18" s="1264"/>
      <c r="B18" s="1267"/>
      <c r="C18" s="769" t="s">
        <v>156</v>
      </c>
      <c r="D18" s="1290"/>
      <c r="E18" s="1547">
        <v>365.9</v>
      </c>
      <c r="F18" s="1547"/>
      <c r="G18" s="1547">
        <v>354.8</v>
      </c>
      <c r="H18" s="1547"/>
      <c r="I18" s="1547">
        <v>369.4</v>
      </c>
      <c r="J18" s="1547"/>
      <c r="K18" s="1547">
        <v>366.8</v>
      </c>
      <c r="L18" s="1547"/>
      <c r="M18" s="1548">
        <v>365.6</v>
      </c>
      <c r="N18" s="1548"/>
      <c r="O18" s="1291"/>
      <c r="P18" s="1262"/>
    </row>
    <row r="19" spans="1:16" ht="14.25" customHeight="1" x14ac:dyDescent="0.2">
      <c r="A19" s="1264"/>
      <c r="B19" s="1267"/>
      <c r="C19" s="769" t="s">
        <v>157</v>
      </c>
      <c r="D19" s="1290"/>
      <c r="E19" s="1547">
        <v>2508.6</v>
      </c>
      <c r="F19" s="1547"/>
      <c r="G19" s="1547">
        <v>2475.8000000000002</v>
      </c>
      <c r="H19" s="1547"/>
      <c r="I19" s="1547">
        <v>2486.1</v>
      </c>
      <c r="J19" s="1547"/>
      <c r="K19" s="1547">
        <v>2465.9</v>
      </c>
      <c r="L19" s="1547"/>
      <c r="M19" s="1548">
        <v>2453.4</v>
      </c>
      <c r="N19" s="1548"/>
      <c r="O19" s="1291"/>
      <c r="P19" s="1262"/>
    </row>
    <row r="20" spans="1:16" ht="14.25" customHeight="1" x14ac:dyDescent="0.2">
      <c r="A20" s="1264"/>
      <c r="B20" s="1267"/>
      <c r="C20" s="769" t="s">
        <v>158</v>
      </c>
      <c r="D20" s="1290"/>
      <c r="E20" s="1547">
        <v>2278.9</v>
      </c>
      <c r="F20" s="1547"/>
      <c r="G20" s="1547">
        <v>2331.1999999999998</v>
      </c>
      <c r="H20" s="1547"/>
      <c r="I20" s="1547">
        <v>2355.5</v>
      </c>
      <c r="J20" s="1547"/>
      <c r="K20" s="1547">
        <v>2354.1</v>
      </c>
      <c r="L20" s="1547"/>
      <c r="M20" s="1548">
        <v>2363</v>
      </c>
      <c r="N20" s="1548"/>
      <c r="O20" s="1291"/>
      <c r="P20" s="1262"/>
    </row>
    <row r="21" spans="1:16" s="1298" customFormat="1" ht="19.5" customHeight="1" x14ac:dyDescent="0.2">
      <c r="A21" s="1294"/>
      <c r="B21" s="1295"/>
      <c r="C21" s="1539" t="s">
        <v>572</v>
      </c>
      <c r="D21" s="1539"/>
      <c r="E21" s="1549">
        <v>58.1</v>
      </c>
      <c r="F21" s="1549"/>
      <c r="G21" s="1549">
        <v>58.3</v>
      </c>
      <c r="H21" s="1549"/>
      <c r="I21" s="1549">
        <v>58.8</v>
      </c>
      <c r="J21" s="1549"/>
      <c r="K21" s="1549">
        <v>58.6</v>
      </c>
      <c r="L21" s="1549"/>
      <c r="M21" s="1550">
        <v>58.5</v>
      </c>
      <c r="N21" s="1550"/>
      <c r="O21" s="1296"/>
      <c r="P21" s="1297"/>
    </row>
    <row r="22" spans="1:16" ht="14.25" customHeight="1" x14ac:dyDescent="0.2">
      <c r="A22" s="1264"/>
      <c r="B22" s="1267"/>
      <c r="C22" s="769" t="s">
        <v>72</v>
      </c>
      <c r="D22" s="1290"/>
      <c r="E22" s="1547">
        <v>63.5</v>
      </c>
      <c r="F22" s="1547"/>
      <c r="G22" s="1547">
        <v>64</v>
      </c>
      <c r="H22" s="1547"/>
      <c r="I22" s="1547">
        <v>64.7</v>
      </c>
      <c r="J22" s="1547"/>
      <c r="K22" s="1547">
        <v>64.2</v>
      </c>
      <c r="L22" s="1547"/>
      <c r="M22" s="1548">
        <v>64</v>
      </c>
      <c r="N22" s="1548"/>
      <c r="O22" s="1291"/>
      <c r="P22" s="1262"/>
    </row>
    <row r="23" spans="1:16" ht="14.25" customHeight="1" x14ac:dyDescent="0.2">
      <c r="A23" s="1264"/>
      <c r="B23" s="1267"/>
      <c r="C23" s="769" t="s">
        <v>71</v>
      </c>
      <c r="D23" s="1290"/>
      <c r="E23" s="1547">
        <v>53.5</v>
      </c>
      <c r="F23" s="1547"/>
      <c r="G23" s="1547">
        <v>53.2</v>
      </c>
      <c r="H23" s="1547"/>
      <c r="I23" s="1547">
        <v>53.7</v>
      </c>
      <c r="J23" s="1547"/>
      <c r="K23" s="1547">
        <v>53.7</v>
      </c>
      <c r="L23" s="1547"/>
      <c r="M23" s="1548">
        <v>53.7</v>
      </c>
      <c r="N23" s="1548"/>
      <c r="O23" s="1291"/>
      <c r="P23" s="1262"/>
    </row>
    <row r="24" spans="1:16" ht="18.75" customHeight="1" x14ac:dyDescent="0.2">
      <c r="A24" s="1264"/>
      <c r="B24" s="1267"/>
      <c r="C24" s="769" t="s">
        <v>171</v>
      </c>
      <c r="D24" s="1290"/>
      <c r="E24" s="1547">
        <v>73.400000000000006</v>
      </c>
      <c r="F24" s="1547"/>
      <c r="G24" s="1547">
        <v>73.400000000000006</v>
      </c>
      <c r="H24" s="1547"/>
      <c r="I24" s="1547">
        <v>74.099999999999994</v>
      </c>
      <c r="J24" s="1547"/>
      <c r="K24" s="1547">
        <v>73.900000000000006</v>
      </c>
      <c r="L24" s="1547"/>
      <c r="M24" s="1548">
        <v>74.099999999999994</v>
      </c>
      <c r="N24" s="1548"/>
      <c r="O24" s="1291"/>
      <c r="P24" s="1262"/>
    </row>
    <row r="25" spans="1:16" ht="14.25" customHeight="1" x14ac:dyDescent="0.2">
      <c r="A25" s="1264"/>
      <c r="B25" s="1267"/>
      <c r="C25" s="769" t="s">
        <v>156</v>
      </c>
      <c r="D25" s="1290"/>
      <c r="E25" s="1547">
        <v>33.200000000000003</v>
      </c>
      <c r="F25" s="1547"/>
      <c r="G25" s="1547">
        <v>32.299999999999997</v>
      </c>
      <c r="H25" s="1547"/>
      <c r="I25" s="1547">
        <v>33.700000000000003</v>
      </c>
      <c r="J25" s="1547"/>
      <c r="K25" s="1547">
        <v>33.5</v>
      </c>
      <c r="L25" s="1547"/>
      <c r="M25" s="1548">
        <v>33.4</v>
      </c>
      <c r="N25" s="1548"/>
      <c r="O25" s="1291"/>
      <c r="P25" s="1262"/>
    </row>
    <row r="26" spans="1:16" ht="14.25" customHeight="1" x14ac:dyDescent="0.2">
      <c r="A26" s="1264"/>
      <c r="B26" s="1267"/>
      <c r="C26" s="769" t="s">
        <v>157</v>
      </c>
      <c r="D26" s="1258"/>
      <c r="E26" s="1551">
        <v>91.1</v>
      </c>
      <c r="F26" s="1551"/>
      <c r="G26" s="1551">
        <v>90.4</v>
      </c>
      <c r="H26" s="1551"/>
      <c r="I26" s="1551">
        <v>91.3</v>
      </c>
      <c r="J26" s="1551"/>
      <c r="K26" s="1547">
        <v>91.1</v>
      </c>
      <c r="L26" s="1547"/>
      <c r="M26" s="1552">
        <v>91</v>
      </c>
      <c r="N26" s="1552"/>
      <c r="O26" s="1291"/>
      <c r="P26" s="1262"/>
    </row>
    <row r="27" spans="1:16" ht="14.25" customHeight="1" x14ac:dyDescent="0.2">
      <c r="A27" s="1264"/>
      <c r="B27" s="1267"/>
      <c r="C27" s="769" t="s">
        <v>158</v>
      </c>
      <c r="D27" s="1258"/>
      <c r="E27" s="1551">
        <v>45.5</v>
      </c>
      <c r="F27" s="1551"/>
      <c r="G27" s="1551">
        <v>46.4</v>
      </c>
      <c r="H27" s="1551"/>
      <c r="I27" s="1551">
        <v>46.8</v>
      </c>
      <c r="J27" s="1551"/>
      <c r="K27" s="1547">
        <v>46.6</v>
      </c>
      <c r="L27" s="1547"/>
      <c r="M27" s="1552">
        <v>46.7</v>
      </c>
      <c r="N27" s="1552"/>
      <c r="O27" s="1291"/>
      <c r="P27" s="1262"/>
    </row>
    <row r="28" spans="1:16" ht="13.5" customHeight="1" x14ac:dyDescent="0.2">
      <c r="A28" s="1264"/>
      <c r="B28" s="1267"/>
      <c r="C28" s="770" t="s">
        <v>174</v>
      </c>
      <c r="D28" s="1258"/>
      <c r="E28" s="771"/>
      <c r="F28" s="771"/>
      <c r="G28" s="771"/>
      <c r="H28" s="771"/>
      <c r="I28" s="771"/>
      <c r="J28" s="771"/>
      <c r="K28" s="771"/>
      <c r="L28" s="771"/>
      <c r="M28" s="771"/>
      <c r="N28" s="771"/>
      <c r="O28" s="1291"/>
      <c r="P28" s="1262"/>
    </row>
    <row r="29" spans="1:16" ht="12.75" customHeight="1" thickBot="1" x14ac:dyDescent="0.25">
      <c r="A29" s="1264"/>
      <c r="B29" s="1267"/>
      <c r="C29" s="1299"/>
      <c r="D29" s="1291"/>
      <c r="E29" s="1291"/>
      <c r="F29" s="1291"/>
      <c r="G29" s="1291"/>
      <c r="H29" s="1291"/>
      <c r="I29" s="1291"/>
      <c r="J29" s="1291"/>
      <c r="K29" s="1291"/>
      <c r="L29" s="1291"/>
      <c r="M29" s="1543"/>
      <c r="N29" s="1543"/>
      <c r="O29" s="1291"/>
      <c r="P29" s="1262"/>
    </row>
    <row r="30" spans="1:16" s="1276" customFormat="1" ht="13.5" customHeight="1" thickBot="1" x14ac:dyDescent="0.25">
      <c r="A30" s="1270"/>
      <c r="B30" s="1271"/>
      <c r="C30" s="1272" t="s">
        <v>573</v>
      </c>
      <c r="D30" s="1273"/>
      <c r="E30" s="1273"/>
      <c r="F30" s="1273"/>
      <c r="G30" s="1273"/>
      <c r="H30" s="1273"/>
      <c r="I30" s="1273"/>
      <c r="J30" s="1273"/>
      <c r="K30" s="1273"/>
      <c r="L30" s="1273"/>
      <c r="M30" s="1273"/>
      <c r="N30" s="1274"/>
      <c r="O30" s="1291"/>
      <c r="P30" s="1275"/>
    </row>
    <row r="31" spans="1:16" ht="3.75" customHeight="1" x14ac:dyDescent="0.2">
      <c r="A31" s="1264"/>
      <c r="B31" s="1267"/>
      <c r="C31" s="1554" t="s">
        <v>159</v>
      </c>
      <c r="D31" s="1555"/>
      <c r="E31" s="1300"/>
      <c r="F31" s="1300"/>
      <c r="G31" s="1300"/>
      <c r="H31" s="1300"/>
      <c r="I31" s="1300"/>
      <c r="J31" s="1300"/>
      <c r="K31" s="1258"/>
      <c r="L31" s="1278"/>
      <c r="M31" s="1278"/>
      <c r="N31" s="1278"/>
      <c r="O31" s="1291"/>
      <c r="P31" s="1262"/>
    </row>
    <row r="32" spans="1:16" ht="13.5" customHeight="1" x14ac:dyDescent="0.2">
      <c r="A32" s="1264"/>
      <c r="B32" s="1277"/>
      <c r="C32" s="1555"/>
      <c r="D32" s="1555"/>
      <c r="E32" s="1279" t="s">
        <v>34</v>
      </c>
      <c r="F32" s="1280" t="s">
        <v>34</v>
      </c>
      <c r="G32" s="1279" t="s">
        <v>34</v>
      </c>
      <c r="H32" s="1280" t="s">
        <v>606</v>
      </c>
      <c r="I32" s="1281"/>
      <c r="J32" s="1280" t="s">
        <v>34</v>
      </c>
      <c r="K32" s="1282" t="s">
        <v>34</v>
      </c>
      <c r="L32" s="1283" t="s">
        <v>34</v>
      </c>
      <c r="M32" s="1283" t="s">
        <v>607</v>
      </c>
      <c r="N32" s="1284"/>
      <c r="O32" s="1258"/>
      <c r="P32" s="1262"/>
    </row>
    <row r="33" spans="1:16" ht="12.75" customHeight="1" x14ac:dyDescent="0.2">
      <c r="A33" s="1264"/>
      <c r="B33" s="1267"/>
      <c r="C33" s="1285"/>
      <c r="D33" s="1285"/>
      <c r="E33" s="1546" t="str">
        <f>+E7</f>
        <v>1.º trimestre</v>
      </c>
      <c r="F33" s="1546"/>
      <c r="G33" s="1546" t="str">
        <f>+G7</f>
        <v>2.º trimestre</v>
      </c>
      <c r="H33" s="1546"/>
      <c r="I33" s="1546" t="str">
        <f>+I7</f>
        <v>3.º trimestre</v>
      </c>
      <c r="J33" s="1546"/>
      <c r="K33" s="1546" t="str">
        <f>+K7</f>
        <v>4.º trimestre</v>
      </c>
      <c r="L33" s="1546"/>
      <c r="M33" s="1546" t="str">
        <f>+M7</f>
        <v>1.º trimestre</v>
      </c>
      <c r="N33" s="1546"/>
      <c r="O33" s="1301"/>
      <c r="P33" s="1262"/>
    </row>
    <row r="34" spans="1:16" ht="12.75" customHeight="1" x14ac:dyDescent="0.2">
      <c r="A34" s="1264"/>
      <c r="B34" s="1267"/>
      <c r="C34" s="1285"/>
      <c r="D34" s="1285"/>
      <c r="E34" s="781" t="s">
        <v>160</v>
      </c>
      <c r="F34" s="781" t="s">
        <v>106</v>
      </c>
      <c r="G34" s="781" t="s">
        <v>160</v>
      </c>
      <c r="H34" s="781" t="s">
        <v>106</v>
      </c>
      <c r="I34" s="782" t="s">
        <v>160</v>
      </c>
      <c r="J34" s="782" t="s">
        <v>106</v>
      </c>
      <c r="K34" s="782" t="s">
        <v>160</v>
      </c>
      <c r="L34" s="782" t="s">
        <v>106</v>
      </c>
      <c r="M34" s="782" t="s">
        <v>160</v>
      </c>
      <c r="N34" s="782" t="s">
        <v>106</v>
      </c>
      <c r="O34" s="1301"/>
      <c r="P34" s="1262"/>
    </row>
    <row r="35" spans="1:16" ht="18" customHeight="1" x14ac:dyDescent="0.2">
      <c r="A35" s="1264"/>
      <c r="B35" s="1267"/>
      <c r="C35" s="1539" t="s">
        <v>2</v>
      </c>
      <c r="D35" s="1539"/>
      <c r="E35" s="1302">
        <v>8862.6</v>
      </c>
      <c r="F35" s="1302">
        <f>+E35/E$35*100</f>
        <v>100</v>
      </c>
      <c r="G35" s="1302">
        <v>8860.2000000000007</v>
      </c>
      <c r="H35" s="1302">
        <f>+G35/G$35*100</f>
        <v>100</v>
      </c>
      <c r="I35" s="1302">
        <v>8857.7000000000007</v>
      </c>
      <c r="J35" s="1302">
        <f>+I35/I$35*100</f>
        <v>100</v>
      </c>
      <c r="K35" s="1302">
        <v>8854.2000000000007</v>
      </c>
      <c r="L35" s="1302">
        <f>+K35/K$35*100</f>
        <v>100</v>
      </c>
      <c r="M35" s="1303">
        <v>8855.2000000000007</v>
      </c>
      <c r="N35" s="1303">
        <f>+M35/M$35*100</f>
        <v>100</v>
      </c>
      <c r="O35" s="1301"/>
      <c r="P35" s="1262"/>
    </row>
    <row r="36" spans="1:16" ht="14.25" customHeight="1" x14ac:dyDescent="0.2">
      <c r="A36" s="1264"/>
      <c r="B36" s="1267"/>
      <c r="C36" s="1304"/>
      <c r="D36" s="772" t="s">
        <v>72</v>
      </c>
      <c r="E36" s="1305">
        <v>4142</v>
      </c>
      <c r="F36" s="1305">
        <f>+E36/E35*100</f>
        <v>46.735720894545615</v>
      </c>
      <c r="G36" s="1305">
        <v>4139.6000000000004</v>
      </c>
      <c r="H36" s="1305">
        <f>+G36/G35*100</f>
        <v>46.721292973070582</v>
      </c>
      <c r="I36" s="1305">
        <v>4137</v>
      </c>
      <c r="J36" s="1305">
        <f>+I36/I35*100</f>
        <v>46.705126613003372</v>
      </c>
      <c r="K36" s="1305">
        <v>4133.3999999999996</v>
      </c>
      <c r="L36" s="1305">
        <f>+K36/K35*100</f>
        <v>46.682930134851247</v>
      </c>
      <c r="M36" s="1306">
        <v>4134</v>
      </c>
      <c r="N36" s="1306">
        <f>+M36/M35*100</f>
        <v>46.684434004878483</v>
      </c>
      <c r="O36" s="1301"/>
      <c r="P36" s="1262"/>
    </row>
    <row r="37" spans="1:16" ht="14.25" customHeight="1" x14ac:dyDescent="0.2">
      <c r="A37" s="1264"/>
      <c r="B37" s="1267"/>
      <c r="C37" s="772"/>
      <c r="D37" s="772" t="s">
        <v>71</v>
      </c>
      <c r="E37" s="1305">
        <v>4720.6000000000004</v>
      </c>
      <c r="F37" s="1305">
        <f>+E37/E35*100</f>
        <v>53.264279105454385</v>
      </c>
      <c r="G37" s="1305">
        <v>4720.6000000000004</v>
      </c>
      <c r="H37" s="1305">
        <f>+G37/G35*100</f>
        <v>53.278707026929418</v>
      </c>
      <c r="I37" s="1305">
        <v>4720.7</v>
      </c>
      <c r="J37" s="1305">
        <f>+I37/I35*100</f>
        <v>53.29487338699662</v>
      </c>
      <c r="K37" s="1305">
        <v>4720.7</v>
      </c>
      <c r="L37" s="1305">
        <f>+K37/K35*100</f>
        <v>53.315940457635911</v>
      </c>
      <c r="M37" s="1306">
        <v>4721.2</v>
      </c>
      <c r="N37" s="1306">
        <f>+M37/M35*100</f>
        <v>53.315565995121503</v>
      </c>
      <c r="O37" s="1301"/>
      <c r="P37" s="1262"/>
    </row>
    <row r="38" spans="1:16" s="850" customFormat="1" ht="18" customHeight="1" x14ac:dyDescent="0.2">
      <c r="A38" s="1307"/>
      <c r="B38" s="1308"/>
      <c r="C38" s="775" t="s">
        <v>574</v>
      </c>
      <c r="D38" s="772"/>
      <c r="E38" s="1309">
        <v>713.6</v>
      </c>
      <c r="F38" s="1309">
        <f>+E38/E$35*100</f>
        <v>8.051813237650352</v>
      </c>
      <c r="G38" s="1309">
        <v>690.9</v>
      </c>
      <c r="H38" s="1309">
        <f>+G38/G$35*100</f>
        <v>7.7977923748899558</v>
      </c>
      <c r="I38" s="1309">
        <v>689.6</v>
      </c>
      <c r="J38" s="1309">
        <f>+I38/I$35*100</f>
        <v>7.7853167300766568</v>
      </c>
      <c r="K38" s="1309">
        <v>688.6</v>
      </c>
      <c r="L38" s="1309">
        <f>+K38/K$35*100</f>
        <v>7.7771001332700855</v>
      </c>
      <c r="M38" s="1310">
        <v>684.1</v>
      </c>
      <c r="N38" s="1310">
        <f>+M38/M$35*100</f>
        <v>7.7254042822296505</v>
      </c>
      <c r="O38" s="1301"/>
      <c r="P38" s="877"/>
    </row>
    <row r="39" spans="1:16" s="1317" customFormat="1" ht="14.25" customHeight="1" x14ac:dyDescent="0.2">
      <c r="A39" s="1311"/>
      <c r="B39" s="1312"/>
      <c r="C39" s="1313"/>
      <c r="D39" s="773" t="s">
        <v>72</v>
      </c>
      <c r="E39" s="1314">
        <v>205.8</v>
      </c>
      <c r="F39" s="1314">
        <f>+E39/E38*100</f>
        <v>28.83968609865471</v>
      </c>
      <c r="G39" s="1314">
        <v>203.4</v>
      </c>
      <c r="H39" s="1314">
        <f>+G39/G38*100</f>
        <v>29.439861050803302</v>
      </c>
      <c r="I39" s="1314">
        <v>199.4</v>
      </c>
      <c r="J39" s="1314">
        <f>+I39/I38*100</f>
        <v>28.915313225058004</v>
      </c>
      <c r="K39" s="1314">
        <v>196.2</v>
      </c>
      <c r="L39" s="1314">
        <f>+K39/K38*100</f>
        <v>28.492593668312516</v>
      </c>
      <c r="M39" s="1315">
        <v>201</v>
      </c>
      <c r="N39" s="1315">
        <f>+M39/M38*100</f>
        <v>29.381669346586754</v>
      </c>
      <c r="O39" s="1291"/>
      <c r="P39" s="1316"/>
    </row>
    <row r="40" spans="1:16" s="1317" customFormat="1" ht="14.25" customHeight="1" x14ac:dyDescent="0.2">
      <c r="A40" s="1311"/>
      <c r="B40" s="1312"/>
      <c r="C40" s="1313"/>
      <c r="D40" s="773" t="s">
        <v>71</v>
      </c>
      <c r="E40" s="1314">
        <v>507.7</v>
      </c>
      <c r="F40" s="1314">
        <f>+E40/E38*100</f>
        <v>71.146300448430495</v>
      </c>
      <c r="G40" s="1314">
        <v>487.5</v>
      </c>
      <c r="H40" s="1314">
        <f>+G40/G38*100</f>
        <v>70.560138949196698</v>
      </c>
      <c r="I40" s="1314">
        <v>490.2</v>
      </c>
      <c r="J40" s="1314">
        <f>+I40/I38*100</f>
        <v>71.084686774942</v>
      </c>
      <c r="K40" s="1314">
        <v>492.5</v>
      </c>
      <c r="L40" s="1314">
        <f>+K40/K38*100</f>
        <v>71.521928550682546</v>
      </c>
      <c r="M40" s="1315">
        <v>483.1</v>
      </c>
      <c r="N40" s="1315">
        <f>+M40/M38*100</f>
        <v>70.618330653413238</v>
      </c>
      <c r="O40" s="1291"/>
      <c r="P40" s="1316"/>
    </row>
    <row r="41" spans="1:16" s="850" customFormat="1" ht="18" customHeight="1" x14ac:dyDescent="0.2">
      <c r="A41" s="1307"/>
      <c r="B41" s="1308"/>
      <c r="C41" s="775" t="s">
        <v>575</v>
      </c>
      <c r="D41" s="772"/>
      <c r="E41" s="1309">
        <v>2024.6</v>
      </c>
      <c r="F41" s="1309">
        <f>+E41/E$35*100</f>
        <v>22.844312052896441</v>
      </c>
      <c r="G41" s="1309">
        <v>2031.6</v>
      </c>
      <c r="H41" s="1309">
        <f>+G41/G$35*100</f>
        <v>22.929504977314281</v>
      </c>
      <c r="I41" s="1309">
        <v>2033.7</v>
      </c>
      <c r="J41" s="1309">
        <f>+I41/I$35*100</f>
        <v>22.959684794021022</v>
      </c>
      <c r="K41" s="1309">
        <v>1990.7</v>
      </c>
      <c r="L41" s="1309">
        <f>+K41/K$35*100</f>
        <v>22.48311535768336</v>
      </c>
      <c r="M41" s="1310">
        <v>1968.9</v>
      </c>
      <c r="N41" s="1310">
        <f>+M41/M$35*100</f>
        <v>22.234393350799529</v>
      </c>
      <c r="O41" s="1301"/>
      <c r="P41" s="877"/>
    </row>
    <row r="42" spans="1:16" s="1317" customFormat="1" ht="14.25" customHeight="1" x14ac:dyDescent="0.2">
      <c r="A42" s="1311"/>
      <c r="B42" s="1312"/>
      <c r="C42" s="1313"/>
      <c r="D42" s="773" t="s">
        <v>72</v>
      </c>
      <c r="E42" s="1314">
        <v>968.9</v>
      </c>
      <c r="F42" s="1314">
        <f>+E42/E41*100</f>
        <v>47.856366689716488</v>
      </c>
      <c r="G42" s="1314">
        <v>968.5</v>
      </c>
      <c r="H42" s="1314">
        <f>+G42/G41*100</f>
        <v>47.671785784603273</v>
      </c>
      <c r="I42" s="1314">
        <v>975.9</v>
      </c>
      <c r="J42" s="1314">
        <f>+I42/I41*100</f>
        <v>47.986428676795981</v>
      </c>
      <c r="K42" s="1314">
        <v>946.8</v>
      </c>
      <c r="L42" s="1314">
        <f>+K42/K41*100</f>
        <v>47.561159391168935</v>
      </c>
      <c r="M42" s="1315">
        <v>928.8</v>
      </c>
      <c r="N42" s="1315">
        <f>+M42/M41*100</f>
        <v>47.173548682005176</v>
      </c>
      <c r="O42" s="1291"/>
      <c r="P42" s="1316"/>
    </row>
    <row r="43" spans="1:16" s="1317" customFormat="1" ht="14.25" customHeight="1" x14ac:dyDescent="0.2">
      <c r="A43" s="1311"/>
      <c r="B43" s="1312"/>
      <c r="C43" s="1313"/>
      <c r="D43" s="773" t="s">
        <v>71</v>
      </c>
      <c r="E43" s="1314">
        <v>1055.7</v>
      </c>
      <c r="F43" s="1314">
        <f>+E43/E41*100</f>
        <v>52.143633310283519</v>
      </c>
      <c r="G43" s="1314">
        <v>1063.0999999999999</v>
      </c>
      <c r="H43" s="1314">
        <f>+G43/G41*100</f>
        <v>52.328214215396727</v>
      </c>
      <c r="I43" s="1314">
        <v>1057.8</v>
      </c>
      <c r="J43" s="1314">
        <f>+I43/I41*100</f>
        <v>52.013571323204012</v>
      </c>
      <c r="K43" s="1314">
        <v>1043.9000000000001</v>
      </c>
      <c r="L43" s="1314">
        <f>+K43/K41*100</f>
        <v>52.438840608831072</v>
      </c>
      <c r="M43" s="1315">
        <v>1040.0999999999999</v>
      </c>
      <c r="N43" s="1315">
        <f>+M43/M41*100</f>
        <v>52.826451317994817</v>
      </c>
      <c r="O43" s="1291"/>
      <c r="P43" s="1316"/>
    </row>
    <row r="44" spans="1:16" s="850" customFormat="1" ht="18" customHeight="1" x14ac:dyDescent="0.2">
      <c r="A44" s="1307"/>
      <c r="B44" s="1308"/>
      <c r="C44" s="775" t="s">
        <v>576</v>
      </c>
      <c r="D44" s="772"/>
      <c r="E44" s="1309">
        <v>964.4</v>
      </c>
      <c r="F44" s="1309">
        <f>+E44/E$35*100</f>
        <v>10.881682576219168</v>
      </c>
      <c r="G44" s="1309">
        <v>977.1</v>
      </c>
      <c r="H44" s="1309">
        <f>+G44/G$35*100</f>
        <v>11.02796776596465</v>
      </c>
      <c r="I44" s="1309">
        <v>910.1</v>
      </c>
      <c r="J44" s="1309">
        <f>+I44/I$35*100</f>
        <v>10.274676270363639</v>
      </c>
      <c r="K44" s="1309">
        <v>949.6</v>
      </c>
      <c r="L44" s="1309">
        <f>+K44/K$35*100</f>
        <v>10.724853741727088</v>
      </c>
      <c r="M44" s="1310">
        <v>948.5</v>
      </c>
      <c r="N44" s="1310">
        <f>+M44/M$35*100</f>
        <v>10.711220525792754</v>
      </c>
      <c r="O44" s="1301"/>
      <c r="P44" s="877"/>
    </row>
    <row r="45" spans="1:16" s="1317" customFormat="1" ht="14.25" customHeight="1" x14ac:dyDescent="0.2">
      <c r="A45" s="1311"/>
      <c r="B45" s="1312"/>
      <c r="C45" s="1313"/>
      <c r="D45" s="773" t="s">
        <v>72</v>
      </c>
      <c r="E45" s="1314">
        <v>528.5</v>
      </c>
      <c r="F45" s="1314">
        <f>+E45/E44*100</f>
        <v>54.800912484446286</v>
      </c>
      <c r="G45" s="1314">
        <v>529.70000000000005</v>
      </c>
      <c r="H45" s="1314">
        <f>+G45/G44*100</f>
        <v>54.211442022310919</v>
      </c>
      <c r="I45" s="1314">
        <v>491</v>
      </c>
      <c r="J45" s="1314">
        <f>+I45/I44*100</f>
        <v>53.950115371937144</v>
      </c>
      <c r="K45" s="1314">
        <v>517.79999999999995</v>
      </c>
      <c r="L45" s="1314">
        <f>+K45/K44*100</f>
        <v>54.528222409435543</v>
      </c>
      <c r="M45" s="1315">
        <v>510.8</v>
      </c>
      <c r="N45" s="1315">
        <f>+M45/M44*100</f>
        <v>53.853452820242488</v>
      </c>
      <c r="O45" s="1291"/>
      <c r="P45" s="1316"/>
    </row>
    <row r="46" spans="1:16" s="1317" customFormat="1" ht="14.25" customHeight="1" x14ac:dyDescent="0.2">
      <c r="A46" s="1311"/>
      <c r="B46" s="1312"/>
      <c r="C46" s="1313"/>
      <c r="D46" s="773" t="s">
        <v>71</v>
      </c>
      <c r="E46" s="1314">
        <v>435.9</v>
      </c>
      <c r="F46" s="1314">
        <f>+E46/E44*100</f>
        <v>45.199087515553707</v>
      </c>
      <c r="G46" s="1314">
        <v>447.4</v>
      </c>
      <c r="H46" s="1314">
        <f>+G46/G44*100</f>
        <v>45.788557977689074</v>
      </c>
      <c r="I46" s="1314">
        <v>419.1</v>
      </c>
      <c r="J46" s="1314">
        <f>+I46/I44*100</f>
        <v>46.049884628062856</v>
      </c>
      <c r="K46" s="1314">
        <v>431.9</v>
      </c>
      <c r="L46" s="1314">
        <f>+K46/K44*100</f>
        <v>45.482308340353825</v>
      </c>
      <c r="M46" s="1315">
        <v>437.6</v>
      </c>
      <c r="N46" s="1315">
        <f>+M46/M44*100</f>
        <v>46.136004217185032</v>
      </c>
      <c r="O46" s="1291"/>
      <c r="P46" s="1316"/>
    </row>
    <row r="47" spans="1:16" s="850" customFormat="1" ht="18" customHeight="1" x14ac:dyDescent="0.2">
      <c r="A47" s="1307"/>
      <c r="B47" s="1308"/>
      <c r="C47" s="775" t="s">
        <v>577</v>
      </c>
      <c r="D47" s="772"/>
      <c r="E47" s="1309">
        <v>1822.8</v>
      </c>
      <c r="F47" s="1309">
        <f>+E47/E$35*100</f>
        <v>20.567327872181977</v>
      </c>
      <c r="G47" s="1309">
        <v>1814.6</v>
      </c>
      <c r="H47" s="1309">
        <f>+G47/G$35*100</f>
        <v>20.480350330692307</v>
      </c>
      <c r="I47" s="1309">
        <v>1803</v>
      </c>
      <c r="J47" s="1309">
        <f>+I47/I$35*100</f>
        <v>20.355171206972464</v>
      </c>
      <c r="K47" s="1309">
        <v>1802.5</v>
      </c>
      <c r="L47" s="1309">
        <f>+K47/K$35*100</f>
        <v>20.357570418558424</v>
      </c>
      <c r="M47" s="1310">
        <v>1811.8</v>
      </c>
      <c r="N47" s="1310">
        <f>+M47/M$35*100</f>
        <v>20.460294516216461</v>
      </c>
      <c r="O47" s="1301"/>
      <c r="P47" s="877"/>
    </row>
    <row r="48" spans="1:16" s="1317" customFormat="1" ht="14.25" customHeight="1" x14ac:dyDescent="0.2">
      <c r="A48" s="1311"/>
      <c r="B48" s="1312"/>
      <c r="C48" s="1313"/>
      <c r="D48" s="773" t="s">
        <v>72</v>
      </c>
      <c r="E48" s="1314">
        <v>945.7</v>
      </c>
      <c r="F48" s="1314">
        <f>+E48/E47*100</f>
        <v>51.881720430107528</v>
      </c>
      <c r="G48" s="1314">
        <v>930.3</v>
      </c>
      <c r="H48" s="1314">
        <f>+G48/G47*100</f>
        <v>51.26749696902899</v>
      </c>
      <c r="I48" s="1314">
        <v>948.1</v>
      </c>
      <c r="J48" s="1314">
        <f>+I48/I47*100</f>
        <v>52.584581253466446</v>
      </c>
      <c r="K48" s="1314">
        <v>955.9</v>
      </c>
      <c r="L48" s="1314">
        <f>+K48/K47*100</f>
        <v>53.031900138696251</v>
      </c>
      <c r="M48" s="1315">
        <v>966.6</v>
      </c>
      <c r="N48" s="1315">
        <f>+M48/M47*100</f>
        <v>53.350259410530967</v>
      </c>
      <c r="O48" s="1291"/>
      <c r="P48" s="1316"/>
    </row>
    <row r="49" spans="1:16" s="1317" customFormat="1" ht="14.25" customHeight="1" x14ac:dyDescent="0.2">
      <c r="A49" s="1311"/>
      <c r="B49" s="1312"/>
      <c r="C49" s="1313"/>
      <c r="D49" s="773" t="s">
        <v>71</v>
      </c>
      <c r="E49" s="1314">
        <v>877.1</v>
      </c>
      <c r="F49" s="1314">
        <f>+E49/E47*100</f>
        <v>48.118279569892472</v>
      </c>
      <c r="G49" s="1314">
        <v>884.4</v>
      </c>
      <c r="H49" s="1314">
        <f>+G49/G47*100</f>
        <v>48.738013887358093</v>
      </c>
      <c r="I49" s="1314">
        <v>854.9</v>
      </c>
      <c r="J49" s="1314">
        <f>+I49/I47*100</f>
        <v>47.415418746533554</v>
      </c>
      <c r="K49" s="1314">
        <v>846.6</v>
      </c>
      <c r="L49" s="1314">
        <f>+K49/K47*100</f>
        <v>46.968099861303749</v>
      </c>
      <c r="M49" s="1315">
        <v>845.1</v>
      </c>
      <c r="N49" s="1315">
        <f>+M49/M47*100</f>
        <v>46.644221216469809</v>
      </c>
      <c r="O49" s="1291"/>
      <c r="P49" s="1316"/>
    </row>
    <row r="50" spans="1:16" s="850" customFormat="1" ht="18" customHeight="1" x14ac:dyDescent="0.2">
      <c r="A50" s="1307"/>
      <c r="B50" s="1308"/>
      <c r="C50" s="775" t="s">
        <v>578</v>
      </c>
      <c r="D50" s="772"/>
      <c r="E50" s="1309">
        <v>1796.4</v>
      </c>
      <c r="F50" s="1309">
        <f>+E50/E$35*100</f>
        <v>20.269446889174734</v>
      </c>
      <c r="G50" s="1309">
        <v>1789.3</v>
      </c>
      <c r="H50" s="1309">
        <f>+G50/G$35*100</f>
        <v>20.19480372903546</v>
      </c>
      <c r="I50" s="1309">
        <v>1827.4</v>
      </c>
      <c r="J50" s="1309">
        <f>+I50/I$35*100</f>
        <v>20.630637750206034</v>
      </c>
      <c r="K50" s="1309">
        <v>1808</v>
      </c>
      <c r="L50" s="1309">
        <f>+K50/K$35*100</f>
        <v>20.419687831763454</v>
      </c>
      <c r="M50" s="1310">
        <v>1848.7</v>
      </c>
      <c r="N50" s="1310">
        <f>+M50/M$35*100</f>
        <v>20.876998825548828</v>
      </c>
      <c r="O50" s="1301"/>
      <c r="P50" s="877"/>
    </row>
    <row r="51" spans="1:16" s="1317" customFormat="1" ht="14.25" customHeight="1" x14ac:dyDescent="0.2">
      <c r="A51" s="1311"/>
      <c r="B51" s="1312"/>
      <c r="C51" s="1313"/>
      <c r="D51" s="773" t="s">
        <v>72</v>
      </c>
      <c r="E51" s="1314">
        <v>892.2</v>
      </c>
      <c r="F51" s="1314">
        <f>+E51/E50*100</f>
        <v>49.665998663994657</v>
      </c>
      <c r="G51" s="1314">
        <v>898.9</v>
      </c>
      <c r="H51" s="1314">
        <f>+G51/G50*100</f>
        <v>50.237523053708152</v>
      </c>
      <c r="I51" s="1314">
        <v>899.3</v>
      </c>
      <c r="J51" s="1314">
        <f>+I51/I50*100</f>
        <v>49.211995184415009</v>
      </c>
      <c r="K51" s="1314">
        <v>887</v>
      </c>
      <c r="L51" s="1314">
        <f>+K51/K50*100</f>
        <v>49.059734513274336</v>
      </c>
      <c r="M51" s="1315">
        <v>904.2</v>
      </c>
      <c r="N51" s="1315">
        <f>+M51/M50*100</f>
        <v>48.910044896413694</v>
      </c>
      <c r="O51" s="1291"/>
      <c r="P51" s="1316"/>
    </row>
    <row r="52" spans="1:16" s="1317" customFormat="1" ht="14.25" customHeight="1" x14ac:dyDescent="0.2">
      <c r="A52" s="1311"/>
      <c r="B52" s="1312"/>
      <c r="C52" s="1313"/>
      <c r="D52" s="773" t="s">
        <v>71</v>
      </c>
      <c r="E52" s="1314">
        <v>904.2</v>
      </c>
      <c r="F52" s="1314">
        <f>+E52/E50*100</f>
        <v>50.334001336005343</v>
      </c>
      <c r="G52" s="1314">
        <v>890.4</v>
      </c>
      <c r="H52" s="1314">
        <f>+G52/G50*100</f>
        <v>49.762476946291848</v>
      </c>
      <c r="I52" s="1314">
        <v>928.2</v>
      </c>
      <c r="J52" s="1314">
        <f>+I52/I50*100</f>
        <v>50.793477071248773</v>
      </c>
      <c r="K52" s="1314">
        <v>921</v>
      </c>
      <c r="L52" s="1314">
        <f>+K52/K50*100</f>
        <v>50.940265486725664</v>
      </c>
      <c r="M52" s="1315">
        <v>944.5</v>
      </c>
      <c r="N52" s="1315">
        <f>+M52/M50*100</f>
        <v>51.089955103586306</v>
      </c>
      <c r="O52" s="1291"/>
      <c r="P52" s="1316"/>
    </row>
    <row r="53" spans="1:16" s="850" customFormat="1" ht="18" customHeight="1" x14ac:dyDescent="0.2">
      <c r="A53" s="1307"/>
      <c r="B53" s="1308"/>
      <c r="C53" s="775" t="s">
        <v>579</v>
      </c>
      <c r="D53" s="772"/>
      <c r="E53" s="1309">
        <v>1540.8</v>
      </c>
      <c r="F53" s="1309">
        <f>+E53/E$35*100</f>
        <v>17.385417371877327</v>
      </c>
      <c r="G53" s="1309">
        <v>1556.7</v>
      </c>
      <c r="H53" s="1309">
        <f>+G53/G$35*100</f>
        <v>17.569580822103337</v>
      </c>
      <c r="I53" s="1309">
        <v>1593.9</v>
      </c>
      <c r="J53" s="1309">
        <f>+I53/I$35*100</f>
        <v>17.994513248360182</v>
      </c>
      <c r="K53" s="1309">
        <v>1614.7</v>
      </c>
      <c r="L53" s="1309">
        <f>+K53/K$35*100</f>
        <v>18.236543109484764</v>
      </c>
      <c r="M53" s="1310">
        <v>1593.4</v>
      </c>
      <c r="N53" s="1310">
        <f>+M53/M$35*100</f>
        <v>17.993947059354955</v>
      </c>
      <c r="O53" s="1301"/>
      <c r="P53" s="877"/>
    </row>
    <row r="54" spans="1:16" s="1317" customFormat="1" ht="14.25" customHeight="1" x14ac:dyDescent="0.2">
      <c r="A54" s="1311"/>
      <c r="B54" s="1312"/>
      <c r="C54" s="1313"/>
      <c r="D54" s="773" t="s">
        <v>72</v>
      </c>
      <c r="E54" s="1314">
        <v>600.9</v>
      </c>
      <c r="F54" s="1314">
        <f>+E54/E53*100</f>
        <v>38.999221183800628</v>
      </c>
      <c r="G54" s="1314">
        <v>608.9</v>
      </c>
      <c r="H54" s="1314">
        <f>+G54/G53*100</f>
        <v>39.114794115757689</v>
      </c>
      <c r="I54" s="1314">
        <v>623.29999999999995</v>
      </c>
      <c r="J54" s="1314">
        <f>+I54/I53*100</f>
        <v>39.105339105339098</v>
      </c>
      <c r="K54" s="1314">
        <v>629.79999999999995</v>
      </c>
      <c r="L54" s="1314">
        <f>+K54/K53*100</f>
        <v>39.004149377593357</v>
      </c>
      <c r="M54" s="1315">
        <v>622.6</v>
      </c>
      <c r="N54" s="1315">
        <f>+M54/M53*100</f>
        <v>39.073678925567968</v>
      </c>
      <c r="O54" s="1291"/>
      <c r="P54" s="1316"/>
    </row>
    <row r="55" spans="1:16" s="1317" customFormat="1" ht="14.25" customHeight="1" x14ac:dyDescent="0.2">
      <c r="A55" s="1311"/>
      <c r="B55" s="1312"/>
      <c r="C55" s="1313"/>
      <c r="D55" s="773" t="s">
        <v>71</v>
      </c>
      <c r="E55" s="1314">
        <v>939.9</v>
      </c>
      <c r="F55" s="1314">
        <f>+E55/E53*100</f>
        <v>61.000778816199372</v>
      </c>
      <c r="G55" s="1314">
        <v>947.8</v>
      </c>
      <c r="H55" s="1314">
        <f>+G55/G53*100</f>
        <v>60.885205884242296</v>
      </c>
      <c r="I55" s="1314">
        <v>970.6</v>
      </c>
      <c r="J55" s="1314">
        <f>+I55/I53*100</f>
        <v>60.894660894660888</v>
      </c>
      <c r="K55" s="1314">
        <v>984.9</v>
      </c>
      <c r="L55" s="1314">
        <f>+K55/K53*100</f>
        <v>60.995850622406635</v>
      </c>
      <c r="M55" s="1315">
        <v>970.7</v>
      </c>
      <c r="N55" s="1315">
        <f>+M55/M53*100</f>
        <v>60.920045186393878</v>
      </c>
      <c r="O55" s="1291"/>
      <c r="P55" s="1316"/>
    </row>
    <row r="56" spans="1:16" s="850" customFormat="1" ht="13.5" customHeight="1" x14ac:dyDescent="0.2">
      <c r="A56" s="881"/>
      <c r="B56" s="882"/>
      <c r="C56" s="883" t="s">
        <v>422</v>
      </c>
      <c r="D56" s="884"/>
      <c r="E56" s="885"/>
      <c r="F56" s="1318"/>
      <c r="G56" s="885"/>
      <c r="H56" s="1318"/>
      <c r="I56" s="885"/>
      <c r="J56" s="1318"/>
      <c r="K56" s="885"/>
      <c r="L56" s="1318"/>
      <c r="M56" s="885"/>
      <c r="N56" s="1318"/>
      <c r="O56" s="886"/>
      <c r="P56" s="877"/>
    </row>
    <row r="57" spans="1:16" ht="13.5" customHeight="1" x14ac:dyDescent="0.2">
      <c r="A57" s="1264"/>
      <c r="B57" s="1319"/>
      <c r="C57" s="1320" t="s">
        <v>404</v>
      </c>
      <c r="D57" s="1285"/>
      <c r="E57" s="1268"/>
      <c r="F57" s="1321" t="s">
        <v>88</v>
      </c>
      <c r="G57" s="1322"/>
      <c r="H57" s="1322"/>
      <c r="I57" s="1323"/>
      <c r="J57" s="1322"/>
      <c r="K57" s="1322"/>
      <c r="L57" s="1322"/>
      <c r="M57" s="1322"/>
      <c r="N57" s="1322"/>
      <c r="O57" s="1291"/>
      <c r="P57" s="1262"/>
    </row>
    <row r="58" spans="1:16" ht="13.5" customHeight="1" x14ac:dyDescent="0.2">
      <c r="A58" s="1264"/>
      <c r="B58" s="1021">
        <v>6</v>
      </c>
      <c r="C58" s="1553">
        <v>42887</v>
      </c>
      <c r="D58" s="1553"/>
      <c r="E58" s="1290"/>
      <c r="F58" s="1290"/>
      <c r="G58" s="1290"/>
      <c r="H58" s="1290"/>
      <c r="I58" s="1290"/>
      <c r="J58" s="1290"/>
      <c r="K58" s="1290"/>
      <c r="L58" s="1290"/>
      <c r="M58" s="1290"/>
      <c r="N58" s="1290"/>
      <c r="O58" s="1290"/>
      <c r="P58" s="1290"/>
    </row>
  </sheetData>
  <mergeCells count="120">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33:N33">
    <cfRule type="cellIs" dxfId="2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8"/>
  <sheetViews>
    <sheetView zoomScaleNormal="100" workbookViewId="0"/>
  </sheetViews>
  <sheetFormatPr defaultRowHeight="12.75" x14ac:dyDescent="0.2"/>
  <cols>
    <col min="1" max="1" width="1" style="1263" customWidth="1"/>
    <col min="2" max="2" width="2.5703125" style="1263" customWidth="1"/>
    <col min="3" max="3" width="1" style="1263" customWidth="1"/>
    <col min="4" max="4" width="34" style="1263" customWidth="1"/>
    <col min="5" max="5" width="7.42578125" style="1263" customWidth="1"/>
    <col min="6" max="6" width="4.85546875" style="1263" customWidth="1"/>
    <col min="7" max="7" width="7.42578125" style="1263" customWidth="1"/>
    <col min="8" max="8" width="4.85546875" style="1263" customWidth="1"/>
    <col min="9" max="9" width="7.42578125" style="1263" customWidth="1"/>
    <col min="10" max="10" width="4.85546875" style="1263" customWidth="1"/>
    <col min="11" max="11" width="7.42578125" style="1263" customWidth="1"/>
    <col min="12" max="12" width="4.85546875" style="1263" customWidth="1"/>
    <col min="13" max="13" width="7.42578125" style="1263" customWidth="1"/>
    <col min="14" max="14" width="4.85546875" style="1263" customWidth="1"/>
    <col min="15" max="15" width="2.5703125" style="1263" customWidth="1"/>
    <col min="16" max="16" width="1" style="1263" customWidth="1"/>
    <col min="17" max="17" width="9.140625" style="1326" customWidth="1"/>
    <col min="18" max="18" width="9.140625" style="1327" customWidth="1"/>
    <col min="19" max="16384" width="9.140625" style="1263"/>
  </cols>
  <sheetData>
    <row r="1" spans="1:18" ht="13.5" customHeight="1" x14ac:dyDescent="0.2">
      <c r="A1" s="1264"/>
      <c r="B1" s="1324"/>
      <c r="C1" s="1556" t="s">
        <v>324</v>
      </c>
      <c r="D1" s="1556"/>
      <c r="E1" s="1258"/>
      <c r="F1" s="1258"/>
      <c r="G1" s="1258"/>
      <c r="H1" s="1258"/>
      <c r="I1" s="1258"/>
      <c r="J1" s="1258"/>
      <c r="K1" s="1258"/>
      <c r="L1" s="1258"/>
      <c r="M1" s="1325"/>
      <c r="N1" s="1258"/>
      <c r="O1" s="1258"/>
      <c r="P1" s="1264"/>
    </row>
    <row r="2" spans="1:18" ht="9.75" customHeight="1" x14ac:dyDescent="0.2">
      <c r="A2" s="1264"/>
      <c r="B2" s="1328"/>
      <c r="C2" s="1329"/>
      <c r="D2" s="1328"/>
      <c r="E2" s="1330"/>
      <c r="F2" s="1330"/>
      <c r="G2" s="1330"/>
      <c r="H2" s="1330"/>
      <c r="I2" s="1266"/>
      <c r="J2" s="1266"/>
      <c r="K2" s="1266"/>
      <c r="L2" s="1266"/>
      <c r="M2" s="1266"/>
      <c r="N2" s="1266"/>
      <c r="O2" s="1331"/>
      <c r="P2" s="1264"/>
    </row>
    <row r="3" spans="1:18" ht="9" customHeight="1" thickBot="1" x14ac:dyDescent="0.25">
      <c r="A3" s="1264"/>
      <c r="B3" s="1258"/>
      <c r="C3" s="1299"/>
      <c r="D3" s="1258"/>
      <c r="E3" s="1258"/>
      <c r="F3" s="1258"/>
      <c r="G3" s="1258"/>
      <c r="H3" s="1258"/>
      <c r="I3" s="1258"/>
      <c r="J3" s="1258"/>
      <c r="K3" s="1258"/>
      <c r="L3" s="1258"/>
      <c r="M3" s="1543" t="s">
        <v>73</v>
      </c>
      <c r="N3" s="1543"/>
      <c r="O3" s="1332"/>
      <c r="P3" s="1264"/>
    </row>
    <row r="4" spans="1:18" s="1276" customFormat="1" ht="13.5" customHeight="1" thickBot="1" x14ac:dyDescent="0.25">
      <c r="A4" s="1270"/>
      <c r="B4" s="1333"/>
      <c r="C4" s="1557" t="s">
        <v>161</v>
      </c>
      <c r="D4" s="1558"/>
      <c r="E4" s="1558"/>
      <c r="F4" s="1558"/>
      <c r="G4" s="1558"/>
      <c r="H4" s="1558"/>
      <c r="I4" s="1558"/>
      <c r="J4" s="1558"/>
      <c r="K4" s="1558"/>
      <c r="L4" s="1558"/>
      <c r="M4" s="1558"/>
      <c r="N4" s="1559"/>
      <c r="O4" s="1332"/>
      <c r="P4" s="1270"/>
      <c r="Q4" s="1326"/>
      <c r="R4" s="1327"/>
    </row>
    <row r="5" spans="1:18" ht="3.75" customHeight="1" x14ac:dyDescent="0.2">
      <c r="A5" s="1264"/>
      <c r="B5" s="1258"/>
      <c r="C5" s="1560" t="s">
        <v>155</v>
      </c>
      <c r="D5" s="1561"/>
      <c r="E5" s="1258"/>
      <c r="F5" s="1334"/>
      <c r="G5" s="1334"/>
      <c r="H5" s="1334"/>
      <c r="I5" s="1334"/>
      <c r="J5" s="1334"/>
      <c r="K5" s="1258"/>
      <c r="L5" s="1334"/>
      <c r="M5" s="1334"/>
      <c r="N5" s="1334"/>
      <c r="O5" s="1332"/>
      <c r="P5" s="1264"/>
    </row>
    <row r="6" spans="1:18" ht="12.75" customHeight="1" x14ac:dyDescent="0.2">
      <c r="A6" s="1264"/>
      <c r="B6" s="1258"/>
      <c r="C6" s="1561"/>
      <c r="D6" s="1561"/>
      <c r="E6" s="1279" t="s">
        <v>34</v>
      </c>
      <c r="F6" s="1280" t="s">
        <v>34</v>
      </c>
      <c r="G6" s="1279" t="s">
        <v>34</v>
      </c>
      <c r="H6" s="1280" t="s">
        <v>606</v>
      </c>
      <c r="I6" s="1281"/>
      <c r="J6" s="1280" t="s">
        <v>34</v>
      </c>
      <c r="K6" s="1282" t="s">
        <v>34</v>
      </c>
      <c r="L6" s="1283" t="s">
        <v>34</v>
      </c>
      <c r="M6" s="1283" t="s">
        <v>607</v>
      </c>
      <c r="N6" s="1284"/>
      <c r="O6" s="1332"/>
      <c r="P6" s="1264"/>
      <c r="Q6" s="1335"/>
      <c r="R6" s="1335"/>
    </row>
    <row r="7" spans="1:18" x14ac:dyDescent="0.2">
      <c r="A7" s="1264"/>
      <c r="B7" s="1258"/>
      <c r="C7" s="1336"/>
      <c r="D7" s="1336"/>
      <c r="E7" s="1546" t="s">
        <v>638</v>
      </c>
      <c r="F7" s="1546"/>
      <c r="G7" s="1546" t="s">
        <v>639</v>
      </c>
      <c r="H7" s="1546"/>
      <c r="I7" s="1546" t="s">
        <v>640</v>
      </c>
      <c r="J7" s="1546"/>
      <c r="K7" s="1546" t="s">
        <v>641</v>
      </c>
      <c r="L7" s="1546"/>
      <c r="M7" s="1546" t="s">
        <v>638</v>
      </c>
      <c r="N7" s="1546"/>
      <c r="O7" s="1337"/>
      <c r="P7" s="1264"/>
    </row>
    <row r="8" spans="1:18" s="1289" customFormat="1" ht="16.5" customHeight="1" x14ac:dyDescent="0.2">
      <c r="A8" s="1286"/>
      <c r="B8" s="1338"/>
      <c r="C8" s="1539" t="s">
        <v>13</v>
      </c>
      <c r="D8" s="1539"/>
      <c r="E8" s="1540">
        <v>4513.3</v>
      </c>
      <c r="F8" s="1540"/>
      <c r="G8" s="1540">
        <v>4602.5</v>
      </c>
      <c r="H8" s="1540"/>
      <c r="I8" s="1540">
        <v>4661.5</v>
      </c>
      <c r="J8" s="1540"/>
      <c r="K8" s="1540">
        <v>4643.6000000000004</v>
      </c>
      <c r="L8" s="1540"/>
      <c r="M8" s="1541">
        <v>4658.1000000000004</v>
      </c>
      <c r="N8" s="1541"/>
      <c r="O8" s="1339"/>
      <c r="P8" s="1286"/>
      <c r="Q8" s="1326"/>
      <c r="R8" s="1327"/>
    </row>
    <row r="9" spans="1:18" ht="12" customHeight="1" x14ac:dyDescent="0.2">
      <c r="A9" s="1264"/>
      <c r="B9" s="1340"/>
      <c r="C9" s="769" t="s">
        <v>72</v>
      </c>
      <c r="D9" s="1290"/>
      <c r="E9" s="1562">
        <v>2303.9</v>
      </c>
      <c r="F9" s="1562"/>
      <c r="G9" s="1562">
        <v>2364.3000000000002</v>
      </c>
      <c r="H9" s="1562"/>
      <c r="I9" s="1562">
        <v>2400.6</v>
      </c>
      <c r="J9" s="1562"/>
      <c r="K9" s="1562">
        <v>2377</v>
      </c>
      <c r="L9" s="1562"/>
      <c r="M9" s="1563">
        <v>2389.1</v>
      </c>
      <c r="N9" s="1563"/>
      <c r="O9" s="1337"/>
      <c r="P9" s="1264"/>
      <c r="Q9" s="1341"/>
      <c r="R9" s="1341"/>
    </row>
    <row r="10" spans="1:18" ht="12" customHeight="1" x14ac:dyDescent="0.2">
      <c r="A10" s="1264"/>
      <c r="B10" s="1340"/>
      <c r="C10" s="769" t="s">
        <v>71</v>
      </c>
      <c r="D10" s="1290"/>
      <c r="E10" s="1562">
        <v>2209.4</v>
      </c>
      <c r="F10" s="1562"/>
      <c r="G10" s="1562">
        <v>2238.3000000000002</v>
      </c>
      <c r="H10" s="1562"/>
      <c r="I10" s="1562">
        <v>2260.9</v>
      </c>
      <c r="J10" s="1562"/>
      <c r="K10" s="1562">
        <v>2266.6999999999998</v>
      </c>
      <c r="L10" s="1562"/>
      <c r="M10" s="1563">
        <v>2269</v>
      </c>
      <c r="N10" s="1563"/>
      <c r="O10" s="1337"/>
      <c r="P10" s="1264"/>
    </row>
    <row r="11" spans="1:18" ht="15.75" customHeight="1" x14ac:dyDescent="0.2">
      <c r="A11" s="1264"/>
      <c r="B11" s="1340"/>
      <c r="C11" s="769" t="s">
        <v>156</v>
      </c>
      <c r="D11" s="1290"/>
      <c r="E11" s="1562">
        <v>252.4</v>
      </c>
      <c r="F11" s="1562"/>
      <c r="G11" s="1562">
        <v>259.39999999999998</v>
      </c>
      <c r="H11" s="1562"/>
      <c r="I11" s="1562">
        <v>272.89999999999998</v>
      </c>
      <c r="J11" s="1562"/>
      <c r="K11" s="1562">
        <v>265</v>
      </c>
      <c r="L11" s="1562"/>
      <c r="M11" s="1563">
        <v>274</v>
      </c>
      <c r="N11" s="1563"/>
      <c r="O11" s="1337"/>
      <c r="P11" s="1264"/>
    </row>
    <row r="12" spans="1:18" ht="12" customHeight="1" x14ac:dyDescent="0.2">
      <c r="A12" s="1264"/>
      <c r="B12" s="1340"/>
      <c r="C12" s="769" t="s">
        <v>157</v>
      </c>
      <c r="D12" s="1290"/>
      <c r="E12" s="1547">
        <v>2215.6</v>
      </c>
      <c r="F12" s="1547"/>
      <c r="G12" s="1547">
        <v>2233.3000000000002</v>
      </c>
      <c r="H12" s="1547"/>
      <c r="I12" s="1547">
        <v>2245.5</v>
      </c>
      <c r="J12" s="1547"/>
      <c r="K12" s="1547">
        <v>2230.4</v>
      </c>
      <c r="L12" s="1547"/>
      <c r="M12" s="1548">
        <v>2221.4</v>
      </c>
      <c r="N12" s="1548"/>
      <c r="O12" s="1337"/>
      <c r="P12" s="1264"/>
    </row>
    <row r="13" spans="1:18" ht="12" customHeight="1" x14ac:dyDescent="0.2">
      <c r="A13" s="1264"/>
      <c r="B13" s="1340"/>
      <c r="C13" s="769" t="s">
        <v>158</v>
      </c>
      <c r="D13" s="1290"/>
      <c r="E13" s="1547">
        <v>2045.3</v>
      </c>
      <c r="F13" s="1547"/>
      <c r="G13" s="1547">
        <v>2109.8000000000002</v>
      </c>
      <c r="H13" s="1547"/>
      <c r="I13" s="1547">
        <v>2143.1</v>
      </c>
      <c r="J13" s="1547"/>
      <c r="K13" s="1547">
        <v>2148.1999999999998</v>
      </c>
      <c r="L13" s="1547"/>
      <c r="M13" s="1548">
        <v>2162.6999999999998</v>
      </c>
      <c r="N13" s="1548"/>
      <c r="O13" s="1337"/>
      <c r="P13" s="1264"/>
    </row>
    <row r="14" spans="1:18" ht="15.75" customHeight="1" x14ac:dyDescent="0.2">
      <c r="A14" s="1264"/>
      <c r="B14" s="1340"/>
      <c r="C14" s="769" t="s">
        <v>382</v>
      </c>
      <c r="D14" s="1290"/>
      <c r="E14" s="1562">
        <v>295.60000000000002</v>
      </c>
      <c r="F14" s="1562"/>
      <c r="G14" s="1562">
        <v>328.8</v>
      </c>
      <c r="H14" s="1562"/>
      <c r="I14" s="1562">
        <v>341.8</v>
      </c>
      <c r="J14" s="1562"/>
      <c r="K14" s="1562">
        <v>307.3</v>
      </c>
      <c r="L14" s="1562"/>
      <c r="M14" s="1563">
        <v>301</v>
      </c>
      <c r="N14" s="1563"/>
      <c r="O14" s="1337"/>
      <c r="P14" s="1264"/>
    </row>
    <row r="15" spans="1:18" ht="12" customHeight="1" x14ac:dyDescent="0.2">
      <c r="A15" s="1264"/>
      <c r="B15" s="1340"/>
      <c r="C15" s="769" t="s">
        <v>162</v>
      </c>
      <c r="D15" s="1290"/>
      <c r="E15" s="1547">
        <v>1105.2</v>
      </c>
      <c r="F15" s="1547"/>
      <c r="G15" s="1547">
        <v>1116.5</v>
      </c>
      <c r="H15" s="1547"/>
      <c r="I15" s="1547">
        <v>1132.2</v>
      </c>
      <c r="J15" s="1547"/>
      <c r="K15" s="1547">
        <v>1159.2</v>
      </c>
      <c r="L15" s="1547"/>
      <c r="M15" s="1548">
        <v>1133.0999999999999</v>
      </c>
      <c r="N15" s="1548"/>
      <c r="O15" s="1337"/>
      <c r="P15" s="1264"/>
      <c r="Q15" s="1342"/>
      <c r="R15" s="1342"/>
    </row>
    <row r="16" spans="1:18" ht="12" customHeight="1" x14ac:dyDescent="0.2">
      <c r="A16" s="1264"/>
      <c r="B16" s="1340"/>
      <c r="C16" s="769" t="s">
        <v>163</v>
      </c>
      <c r="D16" s="1290"/>
      <c r="E16" s="1547">
        <v>3112.5</v>
      </c>
      <c r="F16" s="1547"/>
      <c r="G16" s="1547">
        <v>3157.2</v>
      </c>
      <c r="H16" s="1547"/>
      <c r="I16" s="1547">
        <v>3187.5</v>
      </c>
      <c r="J16" s="1547"/>
      <c r="K16" s="1547">
        <v>3177.1</v>
      </c>
      <c r="L16" s="1547"/>
      <c r="M16" s="1548">
        <v>3224</v>
      </c>
      <c r="N16" s="1548"/>
      <c r="O16" s="1337"/>
      <c r="P16" s="1264"/>
    </row>
    <row r="17" spans="1:18" s="1346" customFormat="1" ht="15.75" customHeight="1" x14ac:dyDescent="0.2">
      <c r="A17" s="1343"/>
      <c r="B17" s="1344"/>
      <c r="C17" s="769" t="s">
        <v>164</v>
      </c>
      <c r="D17" s="1290"/>
      <c r="E17" s="1547">
        <v>3971.6</v>
      </c>
      <c r="F17" s="1547"/>
      <c r="G17" s="1547">
        <v>4055.4</v>
      </c>
      <c r="H17" s="1547"/>
      <c r="I17" s="1547">
        <v>4106</v>
      </c>
      <c r="J17" s="1547"/>
      <c r="K17" s="1547">
        <v>4090.1</v>
      </c>
      <c r="L17" s="1547"/>
      <c r="M17" s="1548">
        <v>4107.5</v>
      </c>
      <c r="N17" s="1548"/>
      <c r="O17" s="1345"/>
      <c r="P17" s="1343"/>
      <c r="Q17" s="1326"/>
      <c r="R17" s="1327"/>
    </row>
    <row r="18" spans="1:18" s="1346" customFormat="1" ht="12" customHeight="1" x14ac:dyDescent="0.2">
      <c r="A18" s="1343"/>
      <c r="B18" s="1344"/>
      <c r="C18" s="769" t="s">
        <v>165</v>
      </c>
      <c r="D18" s="1290"/>
      <c r="E18" s="1547">
        <v>541.70000000000005</v>
      </c>
      <c r="F18" s="1547"/>
      <c r="G18" s="1547">
        <v>547.20000000000005</v>
      </c>
      <c r="H18" s="1547"/>
      <c r="I18" s="1547">
        <v>555.5</v>
      </c>
      <c r="J18" s="1547"/>
      <c r="K18" s="1547">
        <v>553.5</v>
      </c>
      <c r="L18" s="1547"/>
      <c r="M18" s="1548">
        <v>550.70000000000005</v>
      </c>
      <c r="N18" s="1548"/>
      <c r="O18" s="1345"/>
      <c r="P18" s="1343"/>
      <c r="Q18" s="1326"/>
      <c r="R18" s="1327"/>
    </row>
    <row r="19" spans="1:18" ht="15.75" customHeight="1" x14ac:dyDescent="0.2">
      <c r="A19" s="1264"/>
      <c r="B19" s="1340"/>
      <c r="C19" s="769" t="s">
        <v>166</v>
      </c>
      <c r="D19" s="1290"/>
      <c r="E19" s="1547">
        <v>3712.9</v>
      </c>
      <c r="F19" s="1547"/>
      <c r="G19" s="1547">
        <v>3775.8</v>
      </c>
      <c r="H19" s="1547"/>
      <c r="I19" s="1547">
        <v>3822.9</v>
      </c>
      <c r="J19" s="1547"/>
      <c r="K19" s="1547">
        <v>3837.1</v>
      </c>
      <c r="L19" s="1547"/>
      <c r="M19" s="1548">
        <v>3852.8</v>
      </c>
      <c r="N19" s="1548"/>
      <c r="O19" s="1337"/>
      <c r="P19" s="1264"/>
      <c r="R19" s="1342"/>
    </row>
    <row r="20" spans="1:18" ht="12" customHeight="1" x14ac:dyDescent="0.2">
      <c r="A20" s="1264"/>
      <c r="B20" s="1340"/>
      <c r="C20" s="1347"/>
      <c r="D20" s="1231" t="s">
        <v>167</v>
      </c>
      <c r="E20" s="1547">
        <v>2897.7</v>
      </c>
      <c r="F20" s="1547"/>
      <c r="G20" s="1547">
        <v>2920.8</v>
      </c>
      <c r="H20" s="1547"/>
      <c r="I20" s="1547">
        <v>2966.7</v>
      </c>
      <c r="J20" s="1547"/>
      <c r="K20" s="1547">
        <v>2987.5</v>
      </c>
      <c r="L20" s="1547"/>
      <c r="M20" s="1548">
        <v>3035.7</v>
      </c>
      <c r="N20" s="1548"/>
      <c r="O20" s="1337"/>
      <c r="P20" s="1264"/>
      <c r="R20" s="1348"/>
    </row>
    <row r="21" spans="1:18" ht="12" customHeight="1" x14ac:dyDescent="0.2">
      <c r="A21" s="1264"/>
      <c r="B21" s="1340"/>
      <c r="C21" s="1347"/>
      <c r="D21" s="1231" t="s">
        <v>168</v>
      </c>
      <c r="E21" s="1547">
        <v>696</v>
      </c>
      <c r="F21" s="1547"/>
      <c r="G21" s="1547">
        <v>712.3</v>
      </c>
      <c r="H21" s="1547"/>
      <c r="I21" s="1547">
        <v>709.5</v>
      </c>
      <c r="J21" s="1547"/>
      <c r="K21" s="1547">
        <v>704</v>
      </c>
      <c r="L21" s="1547"/>
      <c r="M21" s="1548">
        <v>681.4</v>
      </c>
      <c r="N21" s="1548"/>
      <c r="O21" s="1337"/>
      <c r="P21" s="1264"/>
    </row>
    <row r="22" spans="1:18" ht="12" customHeight="1" x14ac:dyDescent="0.2">
      <c r="A22" s="1264"/>
      <c r="B22" s="1340"/>
      <c r="C22" s="1347"/>
      <c r="D22" s="1231" t="s">
        <v>129</v>
      </c>
      <c r="E22" s="1547">
        <v>119.3</v>
      </c>
      <c r="F22" s="1547"/>
      <c r="G22" s="1547">
        <v>142.69999999999999</v>
      </c>
      <c r="H22" s="1547"/>
      <c r="I22" s="1547">
        <v>146.69999999999999</v>
      </c>
      <c r="J22" s="1547"/>
      <c r="K22" s="1547">
        <v>145.6</v>
      </c>
      <c r="L22" s="1547"/>
      <c r="M22" s="1548">
        <v>135.69999999999999</v>
      </c>
      <c r="N22" s="1548"/>
      <c r="O22" s="1337"/>
      <c r="P22" s="1264"/>
    </row>
    <row r="23" spans="1:18" ht="12" customHeight="1" x14ac:dyDescent="0.2">
      <c r="A23" s="1264"/>
      <c r="B23" s="1340"/>
      <c r="C23" s="769" t="s">
        <v>169</v>
      </c>
      <c r="D23" s="1290"/>
      <c r="E23" s="1547">
        <v>768.6</v>
      </c>
      <c r="F23" s="1547"/>
      <c r="G23" s="1547">
        <v>798</v>
      </c>
      <c r="H23" s="1547"/>
      <c r="I23" s="1547">
        <v>808.4</v>
      </c>
      <c r="J23" s="1547"/>
      <c r="K23" s="1547">
        <v>781.3</v>
      </c>
      <c r="L23" s="1547"/>
      <c r="M23" s="1548">
        <v>782.5</v>
      </c>
      <c r="N23" s="1548"/>
      <c r="O23" s="1337"/>
      <c r="P23" s="1264"/>
    </row>
    <row r="24" spans="1:18" ht="12" customHeight="1" x14ac:dyDescent="0.2">
      <c r="A24" s="1264"/>
      <c r="B24" s="1340"/>
      <c r="C24" s="769" t="s">
        <v>129</v>
      </c>
      <c r="D24" s="1290"/>
      <c r="E24" s="1547">
        <v>31.7</v>
      </c>
      <c r="F24" s="1547"/>
      <c r="G24" s="1547">
        <v>28.7</v>
      </c>
      <c r="H24" s="1547"/>
      <c r="I24" s="1547">
        <v>30.2</v>
      </c>
      <c r="J24" s="1547"/>
      <c r="K24" s="1547">
        <v>25.2</v>
      </c>
      <c r="L24" s="1547"/>
      <c r="M24" s="1548">
        <v>22.8</v>
      </c>
      <c r="N24" s="1548"/>
      <c r="O24" s="1337"/>
      <c r="P24" s="1264"/>
    </row>
    <row r="25" spans="1:18" ht="16.5" customHeight="1" x14ac:dyDescent="0.2">
      <c r="A25" s="1264"/>
      <c r="B25" s="1340"/>
      <c r="C25" s="774" t="s">
        <v>170</v>
      </c>
      <c r="D25" s="772"/>
      <c r="E25" s="1551"/>
      <c r="F25" s="1551"/>
      <c r="G25" s="1551"/>
      <c r="H25" s="1551"/>
      <c r="I25" s="1551"/>
      <c r="J25" s="1551"/>
      <c r="K25" s="1551"/>
      <c r="L25" s="1551"/>
      <c r="M25" s="1552"/>
      <c r="N25" s="1552"/>
      <c r="O25" s="1337"/>
      <c r="P25" s="1264"/>
    </row>
    <row r="26" spans="1:18" s="850" customFormat="1" ht="13.5" customHeight="1" x14ac:dyDescent="0.2">
      <c r="A26" s="1307"/>
      <c r="B26" s="1564" t="s">
        <v>171</v>
      </c>
      <c r="C26" s="1564"/>
      <c r="D26" s="1564"/>
      <c r="E26" s="1565">
        <v>64</v>
      </c>
      <c r="F26" s="1565"/>
      <c r="G26" s="1565">
        <v>65.099999999999994</v>
      </c>
      <c r="H26" s="1565"/>
      <c r="I26" s="1565">
        <v>66</v>
      </c>
      <c r="J26" s="1565"/>
      <c r="K26" s="1565">
        <v>65.900000000000006</v>
      </c>
      <c r="L26" s="1565"/>
      <c r="M26" s="1566">
        <v>66.3</v>
      </c>
      <c r="N26" s="1566"/>
      <c r="O26" s="1349"/>
      <c r="P26" s="1307"/>
      <c r="Q26" s="1326"/>
      <c r="R26" s="1327"/>
    </row>
    <row r="27" spans="1:18" ht="12" customHeight="1" x14ac:dyDescent="0.2">
      <c r="A27" s="1264"/>
      <c r="B27" s="1340"/>
      <c r="C27" s="772"/>
      <c r="D27" s="1231" t="s">
        <v>72</v>
      </c>
      <c r="E27" s="1551">
        <v>66.599999999999994</v>
      </c>
      <c r="F27" s="1551"/>
      <c r="G27" s="1551">
        <v>68.3</v>
      </c>
      <c r="H27" s="1551"/>
      <c r="I27" s="1551">
        <v>69.3</v>
      </c>
      <c r="J27" s="1551"/>
      <c r="K27" s="1551">
        <v>68.8</v>
      </c>
      <c r="L27" s="1551"/>
      <c r="M27" s="1552">
        <v>69.400000000000006</v>
      </c>
      <c r="N27" s="1552"/>
      <c r="O27" s="1337"/>
      <c r="P27" s="1264"/>
    </row>
    <row r="28" spans="1:18" ht="12" customHeight="1" x14ac:dyDescent="0.2">
      <c r="A28" s="1264"/>
      <c r="B28" s="1340"/>
      <c r="C28" s="772"/>
      <c r="D28" s="1231" t="s">
        <v>71</v>
      </c>
      <c r="E28" s="1551">
        <v>61.5</v>
      </c>
      <c r="F28" s="1551"/>
      <c r="G28" s="1551">
        <v>62.2</v>
      </c>
      <c r="H28" s="1551"/>
      <c r="I28" s="1551">
        <v>62.9</v>
      </c>
      <c r="J28" s="1551"/>
      <c r="K28" s="1551">
        <v>63.2</v>
      </c>
      <c r="L28" s="1551"/>
      <c r="M28" s="1552">
        <v>63.4</v>
      </c>
      <c r="N28" s="1552"/>
      <c r="O28" s="1337"/>
      <c r="P28" s="1264"/>
    </row>
    <row r="29" spans="1:18" s="850" customFormat="1" ht="14.25" customHeight="1" x14ac:dyDescent="0.2">
      <c r="A29" s="1307"/>
      <c r="B29" s="1564" t="s">
        <v>156</v>
      </c>
      <c r="C29" s="1564"/>
      <c r="D29" s="1564"/>
      <c r="E29" s="1565">
        <v>22.9</v>
      </c>
      <c r="F29" s="1565"/>
      <c r="G29" s="1565">
        <v>23.6</v>
      </c>
      <c r="H29" s="1565"/>
      <c r="I29" s="1565">
        <v>24.9</v>
      </c>
      <c r="J29" s="1565"/>
      <c r="K29" s="1565">
        <v>24.2</v>
      </c>
      <c r="L29" s="1565"/>
      <c r="M29" s="1566">
        <v>25</v>
      </c>
      <c r="N29" s="1566"/>
      <c r="O29" s="1349"/>
      <c r="P29" s="1307"/>
      <c r="Q29" s="1326"/>
      <c r="R29" s="1327"/>
    </row>
    <row r="30" spans="1:18" ht="12" customHeight="1" x14ac:dyDescent="0.2">
      <c r="A30" s="1264"/>
      <c r="B30" s="1340"/>
      <c r="C30" s="772"/>
      <c r="D30" s="1231" t="s">
        <v>72</v>
      </c>
      <c r="E30" s="1551">
        <v>23.7</v>
      </c>
      <c r="F30" s="1551"/>
      <c r="G30" s="1551">
        <v>25.5</v>
      </c>
      <c r="H30" s="1551"/>
      <c r="I30" s="1551">
        <v>27</v>
      </c>
      <c r="J30" s="1551"/>
      <c r="K30" s="1551">
        <v>25.8</v>
      </c>
      <c r="L30" s="1551"/>
      <c r="M30" s="1552">
        <v>26.8</v>
      </c>
      <c r="N30" s="1552"/>
      <c r="O30" s="1337"/>
      <c r="P30" s="1264"/>
    </row>
    <row r="31" spans="1:18" ht="12" customHeight="1" x14ac:dyDescent="0.2">
      <c r="A31" s="1264"/>
      <c r="B31" s="1340"/>
      <c r="C31" s="772"/>
      <c r="D31" s="1231" t="s">
        <v>71</v>
      </c>
      <c r="E31" s="1551">
        <v>22.1</v>
      </c>
      <c r="F31" s="1551"/>
      <c r="G31" s="1551">
        <v>21.7</v>
      </c>
      <c r="H31" s="1551"/>
      <c r="I31" s="1551">
        <v>22.7</v>
      </c>
      <c r="J31" s="1551"/>
      <c r="K31" s="1551">
        <v>22.5</v>
      </c>
      <c r="L31" s="1551"/>
      <c r="M31" s="1552">
        <v>23.2</v>
      </c>
      <c r="N31" s="1552"/>
      <c r="O31" s="1337"/>
      <c r="P31" s="1264"/>
    </row>
    <row r="32" spans="1:18" s="850" customFormat="1" ht="14.25" customHeight="1" x14ac:dyDescent="0.2">
      <c r="A32" s="1307"/>
      <c r="B32" s="1564" t="s">
        <v>172</v>
      </c>
      <c r="C32" s="1564"/>
      <c r="D32" s="1564"/>
      <c r="E32" s="1565">
        <v>50</v>
      </c>
      <c r="F32" s="1565"/>
      <c r="G32" s="1565">
        <v>52.2</v>
      </c>
      <c r="H32" s="1565"/>
      <c r="I32" s="1565">
        <v>53.2</v>
      </c>
      <c r="J32" s="1565"/>
      <c r="K32" s="1565">
        <v>52.9</v>
      </c>
      <c r="L32" s="1565"/>
      <c r="M32" s="1566">
        <v>53.9</v>
      </c>
      <c r="N32" s="1566"/>
      <c r="O32" s="1349"/>
      <c r="P32" s="1307"/>
      <c r="Q32" s="1326"/>
      <c r="R32" s="1327"/>
    </row>
    <row r="33" spans="1:18" ht="12" customHeight="1" x14ac:dyDescent="0.2">
      <c r="A33" s="1264"/>
      <c r="B33" s="1340"/>
      <c r="C33" s="772"/>
      <c r="D33" s="1231" t="s">
        <v>72</v>
      </c>
      <c r="E33" s="1551">
        <v>55.1</v>
      </c>
      <c r="F33" s="1551"/>
      <c r="G33" s="1551">
        <v>58.9</v>
      </c>
      <c r="H33" s="1551"/>
      <c r="I33" s="1551">
        <v>60.6</v>
      </c>
      <c r="J33" s="1551"/>
      <c r="K33" s="1551">
        <v>59.3</v>
      </c>
      <c r="L33" s="1551"/>
      <c r="M33" s="1552">
        <v>60.4</v>
      </c>
      <c r="N33" s="1552"/>
      <c r="O33" s="1337"/>
      <c r="P33" s="1264"/>
    </row>
    <row r="34" spans="1:18" ht="12" customHeight="1" x14ac:dyDescent="0.2">
      <c r="A34" s="1264"/>
      <c r="B34" s="1340"/>
      <c r="C34" s="772"/>
      <c r="D34" s="1231" t="s">
        <v>71</v>
      </c>
      <c r="E34" s="1551">
        <v>45.5</v>
      </c>
      <c r="F34" s="1551"/>
      <c r="G34" s="1551">
        <v>46.1</v>
      </c>
      <c r="H34" s="1551"/>
      <c r="I34" s="1551">
        <v>46.6</v>
      </c>
      <c r="J34" s="1551"/>
      <c r="K34" s="1551">
        <v>47.2</v>
      </c>
      <c r="L34" s="1551"/>
      <c r="M34" s="1552">
        <v>48.2</v>
      </c>
      <c r="N34" s="1552"/>
      <c r="O34" s="1337"/>
      <c r="P34" s="1264"/>
    </row>
    <row r="35" spans="1:18" ht="15.75" customHeight="1" x14ac:dyDescent="0.2">
      <c r="A35" s="1264"/>
      <c r="B35" s="1340"/>
      <c r="C35" s="1567" t="s">
        <v>173</v>
      </c>
      <c r="D35" s="1567"/>
      <c r="E35" s="1568">
        <v>0</v>
      </c>
      <c r="F35" s="1568"/>
      <c r="G35" s="1568">
        <v>0</v>
      </c>
      <c r="H35" s="1568"/>
      <c r="I35" s="1568">
        <v>0</v>
      </c>
      <c r="J35" s="1568"/>
      <c r="K35" s="1568">
        <v>0</v>
      </c>
      <c r="L35" s="1568"/>
      <c r="M35" s="1572">
        <v>0</v>
      </c>
      <c r="N35" s="1572"/>
      <c r="O35" s="1337"/>
      <c r="P35" s="1264"/>
    </row>
    <row r="36" spans="1:18" ht="12" customHeight="1" x14ac:dyDescent="0.2">
      <c r="A36" s="1264"/>
      <c r="B36" s="1340"/>
      <c r="C36" s="1569" t="s">
        <v>171</v>
      </c>
      <c r="D36" s="1569"/>
      <c r="E36" s="1570">
        <v>-5.0999999999999943</v>
      </c>
      <c r="F36" s="1570"/>
      <c r="G36" s="1570">
        <v>-6.0999999999999943</v>
      </c>
      <c r="H36" s="1570"/>
      <c r="I36" s="1570">
        <v>-6.3999999999999986</v>
      </c>
      <c r="J36" s="1570"/>
      <c r="K36" s="1570">
        <v>-5.5999999999999943</v>
      </c>
      <c r="L36" s="1570"/>
      <c r="M36" s="1571">
        <v>-6.0000000000000071</v>
      </c>
      <c r="N36" s="1571"/>
      <c r="O36" s="1337"/>
      <c r="P36" s="1264"/>
    </row>
    <row r="37" spans="1:18" ht="12" customHeight="1" x14ac:dyDescent="0.2">
      <c r="A37" s="1264"/>
      <c r="B37" s="1340"/>
      <c r="C37" s="1569" t="s">
        <v>156</v>
      </c>
      <c r="D37" s="1569"/>
      <c r="E37" s="1570">
        <v>-1.5999999999999979</v>
      </c>
      <c r="F37" s="1570"/>
      <c r="G37" s="1570">
        <v>-3.8000000000000007</v>
      </c>
      <c r="H37" s="1570"/>
      <c r="I37" s="1570">
        <v>-4.3000000000000007</v>
      </c>
      <c r="J37" s="1570"/>
      <c r="K37" s="1570">
        <v>-3.3000000000000007</v>
      </c>
      <c r="L37" s="1570"/>
      <c r="M37" s="1571">
        <v>-3.6000000000000014</v>
      </c>
      <c r="N37" s="1571"/>
      <c r="O37" s="1337"/>
      <c r="P37" s="1264"/>
    </row>
    <row r="38" spans="1:18" ht="12" customHeight="1" x14ac:dyDescent="0.2">
      <c r="A38" s="1264"/>
      <c r="B38" s="1340"/>
      <c r="C38" s="1569" t="s">
        <v>172</v>
      </c>
      <c r="D38" s="1569"/>
      <c r="E38" s="1570">
        <v>-9.6000000000000014</v>
      </c>
      <c r="F38" s="1570"/>
      <c r="G38" s="1570">
        <v>-12.799999999999997</v>
      </c>
      <c r="H38" s="1570"/>
      <c r="I38" s="1570">
        <v>-14</v>
      </c>
      <c r="J38" s="1570"/>
      <c r="K38" s="1570">
        <v>-12.099999999999994</v>
      </c>
      <c r="L38" s="1570"/>
      <c r="M38" s="1571">
        <v>-12.199999999999996</v>
      </c>
      <c r="N38" s="1571"/>
      <c r="O38" s="1337"/>
      <c r="P38" s="1264"/>
    </row>
    <row r="39" spans="1:18" ht="9.75" customHeight="1" thickBot="1" x14ac:dyDescent="0.25">
      <c r="A39" s="1264"/>
      <c r="B39" s="1340"/>
      <c r="C39" s="1231"/>
      <c r="D39" s="1231"/>
      <c r="E39" s="1350"/>
      <c r="F39" s="1350"/>
      <c r="G39" s="1350"/>
      <c r="H39" s="1350"/>
      <c r="I39" s="1350"/>
      <c r="J39" s="1350"/>
      <c r="K39" s="1350"/>
      <c r="L39" s="1350"/>
      <c r="M39" s="1351"/>
      <c r="N39" s="1351"/>
      <c r="O39" s="1337"/>
      <c r="P39" s="1264"/>
    </row>
    <row r="40" spans="1:18" s="1276" customFormat="1" ht="13.5" customHeight="1" thickBot="1" x14ac:dyDescent="0.25">
      <c r="A40" s="1270"/>
      <c r="B40" s="1333"/>
      <c r="C40" s="1272" t="s">
        <v>580</v>
      </c>
      <c r="D40" s="1273"/>
      <c r="E40" s="1273"/>
      <c r="F40" s="1273"/>
      <c r="G40" s="1273"/>
      <c r="H40" s="1273"/>
      <c r="I40" s="1273"/>
      <c r="J40" s="1273"/>
      <c r="K40" s="1273"/>
      <c r="L40" s="1273"/>
      <c r="M40" s="1273"/>
      <c r="N40" s="1274"/>
      <c r="O40" s="1337"/>
      <c r="P40" s="1264"/>
      <c r="Q40" s="1352"/>
      <c r="R40" s="1335"/>
    </row>
    <row r="41" spans="1:18" ht="3.75" customHeight="1" x14ac:dyDescent="0.2">
      <c r="A41" s="1264"/>
      <c r="B41" s="1258"/>
      <c r="C41" s="1554" t="s">
        <v>159</v>
      </c>
      <c r="D41" s="1555"/>
      <c r="E41" s="1261"/>
      <c r="F41" s="1334"/>
      <c r="G41" s="1334"/>
      <c r="H41" s="1334"/>
      <c r="I41" s="1334"/>
      <c r="J41" s="1334"/>
      <c r="K41" s="1268"/>
      <c r="L41" s="1334"/>
      <c r="M41" s="1334"/>
      <c r="N41" s="1334"/>
      <c r="O41" s="1337"/>
      <c r="P41" s="1264"/>
    </row>
    <row r="42" spans="1:18" s="1346" customFormat="1" ht="12.75" customHeight="1" x14ac:dyDescent="0.2">
      <c r="A42" s="1343"/>
      <c r="B42" s="1290"/>
      <c r="C42" s="1555"/>
      <c r="D42" s="1555"/>
      <c r="E42" s="1279" t="s">
        <v>34</v>
      </c>
      <c r="F42" s="1280" t="s">
        <v>34</v>
      </c>
      <c r="G42" s="1279" t="s">
        <v>34</v>
      </c>
      <c r="H42" s="1280" t="s">
        <v>606</v>
      </c>
      <c r="I42" s="1281"/>
      <c r="J42" s="1280" t="s">
        <v>34</v>
      </c>
      <c r="K42" s="1282" t="s">
        <v>34</v>
      </c>
      <c r="L42" s="1283" t="s">
        <v>34</v>
      </c>
      <c r="M42" s="1283" t="s">
        <v>607</v>
      </c>
      <c r="N42" s="1284"/>
      <c r="O42" s="1345"/>
      <c r="P42" s="1343"/>
      <c r="Q42" s="1353"/>
      <c r="R42" s="1353"/>
    </row>
    <row r="43" spans="1:18" ht="12.75" customHeight="1" x14ac:dyDescent="0.2">
      <c r="A43" s="1264"/>
      <c r="B43" s="1258"/>
      <c r="C43" s="1285"/>
      <c r="D43" s="1285"/>
      <c r="E43" s="1546" t="str">
        <f>+E7</f>
        <v>1.º trimestre</v>
      </c>
      <c r="F43" s="1546"/>
      <c r="G43" s="1546" t="str">
        <f>+G7</f>
        <v>2.º trimestre</v>
      </c>
      <c r="H43" s="1546"/>
      <c r="I43" s="1546" t="str">
        <f>+I7</f>
        <v>3.º trimestre</v>
      </c>
      <c r="J43" s="1546"/>
      <c r="K43" s="1546" t="str">
        <f>+K7</f>
        <v>4.º trimestre</v>
      </c>
      <c r="L43" s="1546"/>
      <c r="M43" s="1546" t="str">
        <f>+M7</f>
        <v>1.º trimestre</v>
      </c>
      <c r="N43" s="1546"/>
      <c r="O43" s="1337"/>
      <c r="P43" s="1264"/>
      <c r="Q43" s="1354"/>
    </row>
    <row r="44" spans="1:18" ht="12.75" customHeight="1" x14ac:dyDescent="0.2">
      <c r="A44" s="1264"/>
      <c r="B44" s="1258"/>
      <c r="C44" s="1285"/>
      <c r="D44" s="1285"/>
      <c r="E44" s="781" t="s">
        <v>160</v>
      </c>
      <c r="F44" s="781" t="s">
        <v>106</v>
      </c>
      <c r="G44" s="781" t="s">
        <v>160</v>
      </c>
      <c r="H44" s="781" t="s">
        <v>106</v>
      </c>
      <c r="I44" s="782" t="s">
        <v>160</v>
      </c>
      <c r="J44" s="782" t="s">
        <v>106</v>
      </c>
      <c r="K44" s="782" t="s">
        <v>160</v>
      </c>
      <c r="L44" s="782" t="s">
        <v>106</v>
      </c>
      <c r="M44" s="782" t="s">
        <v>160</v>
      </c>
      <c r="N44" s="782" t="s">
        <v>106</v>
      </c>
      <c r="O44" s="1337"/>
      <c r="P44" s="1264"/>
      <c r="Q44" s="1355"/>
      <c r="R44" s="1355"/>
    </row>
    <row r="45" spans="1:18" s="1289" customFormat="1" ht="15" customHeight="1" x14ac:dyDescent="0.2">
      <c r="A45" s="1286"/>
      <c r="B45" s="1356"/>
      <c r="C45" s="1539" t="s">
        <v>581</v>
      </c>
      <c r="D45" s="1539"/>
      <c r="E45" s="1357">
        <v>3712.9</v>
      </c>
      <c r="F45" s="1357">
        <f>+E45/E$45*100</f>
        <v>100</v>
      </c>
      <c r="G45" s="1358">
        <v>3775.8</v>
      </c>
      <c r="H45" s="1358">
        <f>+G45/G$45*100</f>
        <v>100</v>
      </c>
      <c r="I45" s="1358">
        <v>3822.9</v>
      </c>
      <c r="J45" s="1358">
        <f>+I45/I$45*100</f>
        <v>100</v>
      </c>
      <c r="K45" s="1358">
        <v>3837.1</v>
      </c>
      <c r="L45" s="1358">
        <f>+K45/K$45*100</f>
        <v>100</v>
      </c>
      <c r="M45" s="1358">
        <v>3852.8</v>
      </c>
      <c r="N45" s="1358">
        <f>+M45/M$45*100</f>
        <v>100</v>
      </c>
      <c r="O45" s="1339"/>
      <c r="P45" s="1264"/>
      <c r="Q45" s="1359"/>
      <c r="R45" s="1360"/>
    </row>
    <row r="46" spans="1:18" s="1289" customFormat="1" ht="11.25" customHeight="1" x14ac:dyDescent="0.2">
      <c r="A46" s="1286"/>
      <c r="B46" s="1356"/>
      <c r="C46" s="1304"/>
      <c r="D46" s="769" t="s">
        <v>72</v>
      </c>
      <c r="E46" s="1361">
        <v>1799.7</v>
      </c>
      <c r="F46" s="1361">
        <f>+E46/E$45*100</f>
        <v>48.471545153384149</v>
      </c>
      <c r="G46" s="1362">
        <v>1841.9</v>
      </c>
      <c r="H46" s="1362">
        <f>+G46/G$45*100</f>
        <v>48.7817151332168</v>
      </c>
      <c r="I46" s="1362">
        <v>1866.6</v>
      </c>
      <c r="J46" s="1362">
        <f>+I46/I$45*100</f>
        <v>48.826806874362397</v>
      </c>
      <c r="K46" s="1362">
        <v>1867.3</v>
      </c>
      <c r="L46" s="1362">
        <f>+K46/K$45*100</f>
        <v>48.664355893773944</v>
      </c>
      <c r="M46" s="1362">
        <v>1881.5</v>
      </c>
      <c r="N46" s="1362">
        <f>+M46/M$45*100</f>
        <v>48.834613787375417</v>
      </c>
      <c r="O46" s="1339"/>
      <c r="P46" s="1264"/>
      <c r="Q46" s="1359"/>
      <c r="R46" s="1363"/>
    </row>
    <row r="47" spans="1:18" s="1346" customFormat="1" ht="11.25" customHeight="1" x14ac:dyDescent="0.2">
      <c r="A47" s="1343"/>
      <c r="B47" s="1290"/>
      <c r="C47" s="773"/>
      <c r="D47" s="769" t="s">
        <v>71</v>
      </c>
      <c r="E47" s="1361">
        <v>1913.3</v>
      </c>
      <c r="F47" s="1361">
        <f>+E47/E$45*100</f>
        <v>51.531148159120896</v>
      </c>
      <c r="G47" s="1362">
        <v>1933.9</v>
      </c>
      <c r="H47" s="1362">
        <f>+G47/G$45*100</f>
        <v>51.2182848667832</v>
      </c>
      <c r="I47" s="1362">
        <v>1956.3</v>
      </c>
      <c r="J47" s="1362">
        <f>+I47/I$45*100</f>
        <v>51.173193125637603</v>
      </c>
      <c r="K47" s="1362">
        <v>1969.8</v>
      </c>
      <c r="L47" s="1362">
        <f>+K47/K$45*100</f>
        <v>51.335644106226056</v>
      </c>
      <c r="M47" s="1362">
        <v>1971.3</v>
      </c>
      <c r="N47" s="1362">
        <f>+M47/M$45*100</f>
        <v>51.165386212624583</v>
      </c>
      <c r="O47" s="1345"/>
      <c r="P47" s="1264"/>
      <c r="Q47" s="1359"/>
      <c r="R47" s="1364"/>
    </row>
    <row r="48" spans="1:18" s="1346" customFormat="1" ht="13.5" customHeight="1" x14ac:dyDescent="0.2">
      <c r="A48" s="1343"/>
      <c r="B48" s="1365"/>
      <c r="C48" s="775" t="s">
        <v>574</v>
      </c>
      <c r="D48" s="772"/>
      <c r="E48" s="1361">
        <v>33.4</v>
      </c>
      <c r="F48" s="1361">
        <f>+E48/E$45*100</f>
        <v>0.89956637668668693</v>
      </c>
      <c r="G48" s="1362">
        <v>34.1</v>
      </c>
      <c r="H48" s="1362">
        <f>+G48/G$45*100</f>
        <v>0.90311986863710991</v>
      </c>
      <c r="I48" s="1362">
        <v>36.700000000000003</v>
      </c>
      <c r="J48" s="1362">
        <f>+I48/I$45*100</f>
        <v>0.96000418530435028</v>
      </c>
      <c r="K48" s="1362">
        <v>37.5</v>
      </c>
      <c r="L48" s="1362">
        <f>+K48/K$45*100</f>
        <v>0.97730056553126055</v>
      </c>
      <c r="M48" s="1362">
        <v>38.9</v>
      </c>
      <c r="N48" s="1362">
        <f>+M48/M$45*100</f>
        <v>1.009655315614618</v>
      </c>
      <c r="O48" s="1345"/>
      <c r="P48" s="1264"/>
      <c r="Q48" s="1359"/>
      <c r="R48" s="1366"/>
    </row>
    <row r="49" spans="1:18" s="1346" customFormat="1" ht="11.25" customHeight="1" x14ac:dyDescent="0.2">
      <c r="A49" s="1343"/>
      <c r="B49" s="1365"/>
      <c r="C49" s="775"/>
      <c r="D49" s="1231" t="s">
        <v>72</v>
      </c>
      <c r="E49" s="1367">
        <v>19.8</v>
      </c>
      <c r="F49" s="1367">
        <f>+E49/E48*100</f>
        <v>59.281437125748504</v>
      </c>
      <c r="G49" s="1368">
        <v>21.3</v>
      </c>
      <c r="H49" s="1368">
        <f>+G49/G48*100</f>
        <v>62.463343108504397</v>
      </c>
      <c r="I49" s="1368">
        <v>20.8</v>
      </c>
      <c r="J49" s="1368">
        <f>+I49/I48*100</f>
        <v>56.675749318801081</v>
      </c>
      <c r="K49" s="1368">
        <v>19.5</v>
      </c>
      <c r="L49" s="1368">
        <f>+K49/K48*100</f>
        <v>52</v>
      </c>
      <c r="M49" s="1368">
        <v>23.2</v>
      </c>
      <c r="N49" s="1368">
        <f>+M49/M48*100</f>
        <v>59.640102827763499</v>
      </c>
      <c r="O49" s="1345"/>
      <c r="P49" s="1264"/>
      <c r="Q49" s="1359"/>
      <c r="R49" s="1366"/>
    </row>
    <row r="50" spans="1:18" s="1346" customFormat="1" ht="11.25" customHeight="1" x14ac:dyDescent="0.2">
      <c r="A50" s="1343"/>
      <c r="B50" s="1290"/>
      <c r="C50" s="775"/>
      <c r="D50" s="1231" t="s">
        <v>71</v>
      </c>
      <c r="E50" s="1367">
        <v>13.6</v>
      </c>
      <c r="F50" s="1367">
        <f>+E50/E48*100</f>
        <v>40.718562874251496</v>
      </c>
      <c r="G50" s="1368">
        <v>12.8</v>
      </c>
      <c r="H50" s="1368">
        <f>+G50/G48*100</f>
        <v>37.536656891495603</v>
      </c>
      <c r="I50" s="1368">
        <v>15.9</v>
      </c>
      <c r="J50" s="1368">
        <f>+I50/I48*100</f>
        <v>43.324250681198905</v>
      </c>
      <c r="K50" s="1368">
        <v>18</v>
      </c>
      <c r="L50" s="1368">
        <f>+K50/K48*100</f>
        <v>48</v>
      </c>
      <c r="M50" s="1368">
        <v>15.7</v>
      </c>
      <c r="N50" s="1368">
        <f>+M50/M48*100</f>
        <v>40.359897172236501</v>
      </c>
      <c r="O50" s="1345"/>
      <c r="P50" s="1264"/>
      <c r="Q50" s="1359"/>
      <c r="R50" s="1366"/>
    </row>
    <row r="51" spans="1:18" s="1346" customFormat="1" ht="13.5" customHeight="1" x14ac:dyDescent="0.2">
      <c r="A51" s="1343"/>
      <c r="B51" s="1290"/>
      <c r="C51" s="775" t="s">
        <v>575</v>
      </c>
      <c r="D51" s="772"/>
      <c r="E51" s="1361">
        <v>400.3</v>
      </c>
      <c r="F51" s="1361">
        <f>+E51/E$45*100</f>
        <v>10.781329957714995</v>
      </c>
      <c r="G51" s="1362">
        <v>397.9</v>
      </c>
      <c r="H51" s="1362">
        <f>+G51/G$45*100</f>
        <v>10.538164097674665</v>
      </c>
      <c r="I51" s="1362">
        <v>407.3</v>
      </c>
      <c r="J51" s="1362">
        <f>+I51/I$45*100</f>
        <v>10.654215386225117</v>
      </c>
      <c r="K51" s="1362">
        <v>391.9</v>
      </c>
      <c r="L51" s="1362">
        <f>+K51/K$45*100</f>
        <v>10.213442443512028</v>
      </c>
      <c r="M51" s="1362">
        <v>388.7</v>
      </c>
      <c r="N51" s="1362">
        <f>+M51/M$45*100</f>
        <v>10.08876661129568</v>
      </c>
      <c r="O51" s="1345"/>
      <c r="P51" s="1264"/>
      <c r="Q51" s="1353"/>
      <c r="R51" s="1327"/>
    </row>
    <row r="52" spans="1:18" s="1346" customFormat="1" ht="11.25" customHeight="1" x14ac:dyDescent="0.2">
      <c r="A52" s="1343"/>
      <c r="B52" s="1290"/>
      <c r="C52" s="775"/>
      <c r="D52" s="1231" t="s">
        <v>72</v>
      </c>
      <c r="E52" s="1367">
        <v>209.2</v>
      </c>
      <c r="F52" s="1367">
        <f>+E52/E51*100</f>
        <v>52.260804396702468</v>
      </c>
      <c r="G52" s="1368">
        <v>204.9</v>
      </c>
      <c r="H52" s="1368">
        <f>+G52/G51*100</f>
        <v>51.495350590600651</v>
      </c>
      <c r="I52" s="1368">
        <v>218.2</v>
      </c>
      <c r="J52" s="1368">
        <f>+I52/I51*100</f>
        <v>53.572305425975927</v>
      </c>
      <c r="K52" s="1368">
        <v>203.8</v>
      </c>
      <c r="L52" s="1368">
        <f>+K52/K51*100</f>
        <v>52.003062005613685</v>
      </c>
      <c r="M52" s="1368">
        <v>200.8</v>
      </c>
      <c r="N52" s="1368">
        <f>+M52/M51*100</f>
        <v>51.659377411885778</v>
      </c>
      <c r="O52" s="1345"/>
      <c r="P52" s="1264"/>
      <c r="Q52" s="1369"/>
      <c r="R52" s="1327"/>
    </row>
    <row r="53" spans="1:18" s="1346" customFormat="1" ht="11.25" customHeight="1" x14ac:dyDescent="0.2">
      <c r="A53" s="1343"/>
      <c r="B53" s="1290"/>
      <c r="C53" s="775"/>
      <c r="D53" s="1231" t="s">
        <v>71</v>
      </c>
      <c r="E53" s="1367">
        <v>191</v>
      </c>
      <c r="F53" s="1367">
        <f>+E53/E51*100</f>
        <v>47.714214339245565</v>
      </c>
      <c r="G53" s="1368">
        <v>193</v>
      </c>
      <c r="H53" s="1368">
        <f>+G53/G51*100</f>
        <v>48.504649409399349</v>
      </c>
      <c r="I53" s="1368">
        <v>189</v>
      </c>
      <c r="J53" s="1368">
        <f>+I53/I51*100</f>
        <v>46.403142646697766</v>
      </c>
      <c r="K53" s="1368">
        <v>188.1</v>
      </c>
      <c r="L53" s="1368">
        <f>+K53/K51*100</f>
        <v>47.996937994386322</v>
      </c>
      <c r="M53" s="1368">
        <v>187.9</v>
      </c>
      <c r="N53" s="1368">
        <f>+M53/M51*100</f>
        <v>48.340622588114229</v>
      </c>
      <c r="O53" s="1345"/>
      <c r="P53" s="1264"/>
      <c r="Q53" s="1353"/>
      <c r="R53" s="1327"/>
    </row>
    <row r="54" spans="1:18" s="1346" customFormat="1" ht="13.5" customHeight="1" x14ac:dyDescent="0.2">
      <c r="A54" s="1343"/>
      <c r="B54" s="1290"/>
      <c r="C54" s="775" t="s">
        <v>576</v>
      </c>
      <c r="D54" s="772"/>
      <c r="E54" s="1361">
        <v>445.9</v>
      </c>
      <c r="F54" s="1361">
        <f>+E54/E$45*100</f>
        <v>12.009480460017775</v>
      </c>
      <c r="G54" s="1362">
        <v>463</v>
      </c>
      <c r="H54" s="1362">
        <f>+G54/G$45*100</f>
        <v>12.262302028709147</v>
      </c>
      <c r="I54" s="1362">
        <v>448.7</v>
      </c>
      <c r="J54" s="1362">
        <f>+I54/I$45*100</f>
        <v>11.737162886813675</v>
      </c>
      <c r="K54" s="1362">
        <v>459.4</v>
      </c>
      <c r="L54" s="1362">
        <f>+K54/K$45*100</f>
        <v>11.972583461468297</v>
      </c>
      <c r="M54" s="1362">
        <v>468.5</v>
      </c>
      <c r="N54" s="1362">
        <f>+M54/M$45*100</f>
        <v>12.159987541528238</v>
      </c>
      <c r="O54" s="1345"/>
      <c r="P54" s="1264"/>
      <c r="Q54" s="1370"/>
      <c r="R54" s="1353"/>
    </row>
    <row r="55" spans="1:18" s="1346" customFormat="1" ht="11.25" customHeight="1" x14ac:dyDescent="0.2">
      <c r="A55" s="1343"/>
      <c r="B55" s="1290"/>
      <c r="C55" s="775"/>
      <c r="D55" s="1231" t="s">
        <v>72</v>
      </c>
      <c r="E55" s="1367">
        <v>250.5</v>
      </c>
      <c r="F55" s="1367">
        <f>+E55/E54*100</f>
        <v>56.178515362188833</v>
      </c>
      <c r="G55" s="1368">
        <v>262.7</v>
      </c>
      <c r="H55" s="1368">
        <f>+G55/G54*100</f>
        <v>56.738660907127425</v>
      </c>
      <c r="I55" s="1368">
        <v>254.9</v>
      </c>
      <c r="J55" s="1368">
        <f>+I55/I54*100</f>
        <v>56.808558056607986</v>
      </c>
      <c r="K55" s="1368">
        <v>261</v>
      </c>
      <c r="L55" s="1368">
        <f>+K55/K54*100</f>
        <v>56.813234653896394</v>
      </c>
      <c r="M55" s="1368">
        <v>264.89999999999998</v>
      </c>
      <c r="N55" s="1368">
        <f>+M55/M54*100</f>
        <v>56.542155816435425</v>
      </c>
      <c r="O55" s="1345"/>
      <c r="P55" s="1343"/>
      <c r="Q55" s="1371"/>
      <c r="R55" s="1353"/>
    </row>
    <row r="56" spans="1:18" s="1346" customFormat="1" ht="11.25" customHeight="1" x14ac:dyDescent="0.2">
      <c r="A56" s="1343"/>
      <c r="B56" s="1290"/>
      <c r="C56" s="775"/>
      <c r="D56" s="1231" t="s">
        <v>71</v>
      </c>
      <c r="E56" s="1367">
        <v>195.4</v>
      </c>
      <c r="F56" s="1367">
        <f>+E56/E54*100</f>
        <v>43.821484637811167</v>
      </c>
      <c r="G56" s="1368">
        <v>200.3</v>
      </c>
      <c r="H56" s="1368">
        <f>+G56/G54*100</f>
        <v>43.261339092872575</v>
      </c>
      <c r="I56" s="1368">
        <v>193.7</v>
      </c>
      <c r="J56" s="1368">
        <f>+I56/I54*100</f>
        <v>43.169155337642074</v>
      </c>
      <c r="K56" s="1368">
        <v>198.4</v>
      </c>
      <c r="L56" s="1368">
        <f>+K56/K54*100</f>
        <v>43.18676534610362</v>
      </c>
      <c r="M56" s="1368">
        <v>203.6</v>
      </c>
      <c r="N56" s="1368">
        <f>+M56/M54*100</f>
        <v>43.457844183564568</v>
      </c>
      <c r="O56" s="1345"/>
      <c r="P56" s="1343"/>
      <c r="Q56" s="1371"/>
      <c r="R56" s="1353"/>
    </row>
    <row r="57" spans="1:18" s="1346" customFormat="1" ht="13.5" customHeight="1" x14ac:dyDescent="0.2">
      <c r="A57" s="1343"/>
      <c r="B57" s="1290"/>
      <c r="C57" s="775" t="s">
        <v>577</v>
      </c>
      <c r="D57" s="772"/>
      <c r="E57" s="1361">
        <v>776.2</v>
      </c>
      <c r="F57" s="1361">
        <f>+E57/E$45*100</f>
        <v>20.905491664197797</v>
      </c>
      <c r="G57" s="1362">
        <v>793.4</v>
      </c>
      <c r="H57" s="1362">
        <f>+G57/G$45*100</f>
        <v>21.012765506647597</v>
      </c>
      <c r="I57" s="1362">
        <v>800.6</v>
      </c>
      <c r="J57" s="1362">
        <f>+I57/I$45*100</f>
        <v>20.942216641816422</v>
      </c>
      <c r="K57" s="1362">
        <v>791.6</v>
      </c>
      <c r="L57" s="1362">
        <f>+K57/K$45*100</f>
        <v>20.63016340465456</v>
      </c>
      <c r="M57" s="1362">
        <v>776.8</v>
      </c>
      <c r="N57" s="1362">
        <f>+M57/M$45*100</f>
        <v>20.161960132890364</v>
      </c>
      <c r="O57" s="1345"/>
      <c r="P57" s="1343"/>
      <c r="Q57" s="1371"/>
      <c r="R57" s="1353"/>
    </row>
    <row r="58" spans="1:18" s="1346" customFormat="1" ht="11.25" customHeight="1" x14ac:dyDescent="0.2">
      <c r="A58" s="1343"/>
      <c r="B58" s="1290"/>
      <c r="C58" s="775"/>
      <c r="D58" s="1231" t="s">
        <v>72</v>
      </c>
      <c r="E58" s="1367">
        <v>417.5</v>
      </c>
      <c r="F58" s="1367">
        <f>+E58/E57*100</f>
        <v>53.787683586704446</v>
      </c>
      <c r="G58" s="1368">
        <v>424.9</v>
      </c>
      <c r="H58" s="1368">
        <f>+G58/G57*100</f>
        <v>53.55432316612049</v>
      </c>
      <c r="I58" s="1368">
        <v>436</v>
      </c>
      <c r="J58" s="1368">
        <f>+I58/I57*100</f>
        <v>54.459155633275046</v>
      </c>
      <c r="K58" s="1368">
        <v>436.2</v>
      </c>
      <c r="L58" s="1368">
        <f>+K58/K57*100</f>
        <v>55.103587670540676</v>
      </c>
      <c r="M58" s="1368">
        <v>441.5</v>
      </c>
      <c r="N58" s="1368">
        <f>+M58/M57*100</f>
        <v>56.835736354273948</v>
      </c>
      <c r="O58" s="1345"/>
      <c r="P58" s="1343"/>
      <c r="Q58" s="1366"/>
      <c r="R58" s="1353"/>
    </row>
    <row r="59" spans="1:18" s="1346" customFormat="1" ht="11.25" customHeight="1" x14ac:dyDescent="0.2">
      <c r="A59" s="1343"/>
      <c r="B59" s="1290"/>
      <c r="C59" s="775"/>
      <c r="D59" s="1231" t="s">
        <v>71</v>
      </c>
      <c r="E59" s="1367">
        <v>358.7</v>
      </c>
      <c r="F59" s="1367">
        <f>+E59/E57*100</f>
        <v>46.21231641329554</v>
      </c>
      <c r="G59" s="1368">
        <v>368.5</v>
      </c>
      <c r="H59" s="1368">
        <f>+G59/G57*100</f>
        <v>46.44567683387951</v>
      </c>
      <c r="I59" s="1368">
        <v>364.6</v>
      </c>
      <c r="J59" s="1368">
        <f>+I59/I57*100</f>
        <v>45.540844366724961</v>
      </c>
      <c r="K59" s="1368">
        <v>355.3</v>
      </c>
      <c r="L59" s="1368">
        <f>+K59/K57*100</f>
        <v>44.883779686710461</v>
      </c>
      <c r="M59" s="1368">
        <v>335.3</v>
      </c>
      <c r="N59" s="1368">
        <f>+M59/M57*100</f>
        <v>43.164263645726059</v>
      </c>
      <c r="O59" s="1345"/>
      <c r="P59" s="1343"/>
      <c r="Q59" s="1372"/>
      <c r="R59" s="1353"/>
    </row>
    <row r="60" spans="1:18" s="1346" customFormat="1" ht="13.5" customHeight="1" x14ac:dyDescent="0.2">
      <c r="A60" s="1343"/>
      <c r="B60" s="1290"/>
      <c r="C60" s="775" t="s">
        <v>582</v>
      </c>
      <c r="D60" s="772"/>
      <c r="E60" s="1361">
        <v>1040.7</v>
      </c>
      <c r="F60" s="1361">
        <f>+E60/E$45*100</f>
        <v>28.029303240054944</v>
      </c>
      <c r="G60" s="1362">
        <v>1051.7</v>
      </c>
      <c r="H60" s="1362">
        <f>+G60/G$45*100</f>
        <v>27.853699878171511</v>
      </c>
      <c r="I60" s="1362">
        <v>1072.8</v>
      </c>
      <c r="J60" s="1362">
        <f>+I60/I$45*100</f>
        <v>28.062465667425251</v>
      </c>
      <c r="K60" s="1362">
        <v>1069.8</v>
      </c>
      <c r="L60" s="1362">
        <f>+K60/K$45*100</f>
        <v>27.880430533475803</v>
      </c>
      <c r="M60" s="1362">
        <v>1094.7</v>
      </c>
      <c r="N60" s="1362">
        <f>+M60/M$45*100</f>
        <v>28.413102159468441</v>
      </c>
      <c r="O60" s="1345"/>
      <c r="P60" s="1343"/>
      <c r="Q60" s="1372"/>
      <c r="R60" s="1454"/>
    </row>
    <row r="61" spans="1:18" s="1346" customFormat="1" ht="11.25" customHeight="1" x14ac:dyDescent="0.2">
      <c r="A61" s="1343"/>
      <c r="B61" s="1290"/>
      <c r="C61" s="769"/>
      <c r="D61" s="1231" t="s">
        <v>72</v>
      </c>
      <c r="E61" s="1367">
        <v>515</v>
      </c>
      <c r="F61" s="1367">
        <f>+E61/E60*100</f>
        <v>49.485922936485053</v>
      </c>
      <c r="G61" s="1368">
        <v>537.9</v>
      </c>
      <c r="H61" s="1368">
        <f>+G61/G60*100</f>
        <v>51.145764001141004</v>
      </c>
      <c r="I61" s="1368">
        <v>534.70000000000005</v>
      </c>
      <c r="J61" s="1368">
        <f>+I61/I60*100</f>
        <v>49.841536167039528</v>
      </c>
      <c r="K61" s="1368">
        <v>532.1</v>
      </c>
      <c r="L61" s="1368">
        <f>+K61/K60*100</f>
        <v>49.738268835296324</v>
      </c>
      <c r="M61" s="1368">
        <v>539.6</v>
      </c>
      <c r="N61" s="1368">
        <f>+M61/M60*100</f>
        <v>49.292043482232572</v>
      </c>
      <c r="O61" s="1345"/>
      <c r="P61" s="1343"/>
      <c r="Q61" s="1372"/>
      <c r="R61" s="1353"/>
    </row>
    <row r="62" spans="1:18" s="1346" customFormat="1" ht="11.25" customHeight="1" x14ac:dyDescent="0.2">
      <c r="A62" s="1343"/>
      <c r="B62" s="1290"/>
      <c r="C62" s="772"/>
      <c r="D62" s="1373" t="s">
        <v>71</v>
      </c>
      <c r="E62" s="1367">
        <v>525.6</v>
      </c>
      <c r="F62" s="1367">
        <f>+E62/E60*100</f>
        <v>50.504468146439898</v>
      </c>
      <c r="G62" s="1368">
        <v>513.79999999999995</v>
      </c>
      <c r="H62" s="1368">
        <f>+G62/G60*100</f>
        <v>48.854235998858982</v>
      </c>
      <c r="I62" s="1368">
        <v>538</v>
      </c>
      <c r="J62" s="1368">
        <f>+I62/I60*100</f>
        <v>50.14914243102163</v>
      </c>
      <c r="K62" s="1368">
        <v>537.70000000000005</v>
      </c>
      <c r="L62" s="1368">
        <f>+K62/K60*100</f>
        <v>50.26173116470369</v>
      </c>
      <c r="M62" s="1368">
        <v>555</v>
      </c>
      <c r="N62" s="1368">
        <f>+M62/M60*100</f>
        <v>50.698821594957522</v>
      </c>
      <c r="O62" s="1345"/>
      <c r="P62" s="1343"/>
      <c r="Q62" s="1372"/>
      <c r="R62" s="1353"/>
    </row>
    <row r="63" spans="1:18" s="1346" customFormat="1" ht="13.5" customHeight="1" x14ac:dyDescent="0.2">
      <c r="A63" s="1343"/>
      <c r="B63" s="1290"/>
      <c r="C63" s="775" t="s">
        <v>583</v>
      </c>
      <c r="D63" s="775"/>
      <c r="E63" s="1361">
        <v>1016.6</v>
      </c>
      <c r="F63" s="1361">
        <f>+E63/E$45*100</f>
        <v>27.380214926337903</v>
      </c>
      <c r="G63" s="1362">
        <v>1035.7</v>
      </c>
      <c r="H63" s="1362">
        <f>+G63/G$45*100</f>
        <v>27.429948620159966</v>
      </c>
      <c r="I63" s="1362">
        <v>1056.9000000000001</v>
      </c>
      <c r="J63" s="1362">
        <f>+I63/I$45*100</f>
        <v>27.646551047633999</v>
      </c>
      <c r="K63" s="1362">
        <v>1086.9000000000001</v>
      </c>
      <c r="L63" s="1362">
        <f>+K63/K$45*100</f>
        <v>28.326079591358059</v>
      </c>
      <c r="M63" s="1362">
        <v>1085.2</v>
      </c>
      <c r="N63" s="1362">
        <f>+M63/M$45*100</f>
        <v>28.166528239202659</v>
      </c>
      <c r="O63" s="1345"/>
      <c r="P63" s="1343"/>
      <c r="Q63" s="1326"/>
      <c r="R63" s="1353"/>
    </row>
    <row r="64" spans="1:18" s="1346" customFormat="1" ht="11.25" customHeight="1" x14ac:dyDescent="0.2">
      <c r="A64" s="1343"/>
      <c r="B64" s="1290"/>
      <c r="C64" s="769"/>
      <c r="D64" s="1231" t="s">
        <v>72</v>
      </c>
      <c r="E64" s="1367">
        <v>387.7</v>
      </c>
      <c r="F64" s="1367">
        <f>+E64/E63*100</f>
        <v>38.13692701160732</v>
      </c>
      <c r="G64" s="1368">
        <v>390.2</v>
      </c>
      <c r="H64" s="1368">
        <f>+G64/G63*100</f>
        <v>37.675002413826398</v>
      </c>
      <c r="I64" s="1368">
        <v>401.9</v>
      </c>
      <c r="J64" s="1368">
        <f>+I64/I63*100</f>
        <v>38.02630333995647</v>
      </c>
      <c r="K64" s="1368">
        <v>414.6</v>
      </c>
      <c r="L64" s="1368">
        <f>+K64/K63*100</f>
        <v>38.145183549544576</v>
      </c>
      <c r="M64" s="1368">
        <v>411.4</v>
      </c>
      <c r="N64" s="1368">
        <f>+M64/M63*100</f>
        <v>37.910062661260596</v>
      </c>
      <c r="O64" s="1345"/>
      <c r="P64" s="1343"/>
      <c r="Q64" s="1326"/>
      <c r="R64" s="1454"/>
    </row>
    <row r="65" spans="1:18" s="1346" customFormat="1" ht="11.25" customHeight="1" x14ac:dyDescent="0.2">
      <c r="A65" s="1343"/>
      <c r="B65" s="1290"/>
      <c r="C65" s="772"/>
      <c r="D65" s="1373" t="s">
        <v>71</v>
      </c>
      <c r="E65" s="1367">
        <v>628.9</v>
      </c>
      <c r="F65" s="1367">
        <f>+E65/E63*100</f>
        <v>61.863072988392673</v>
      </c>
      <c r="G65" s="1368">
        <v>645.5</v>
      </c>
      <c r="H65" s="1368">
        <f>+G65/G63*100</f>
        <v>62.324997586173602</v>
      </c>
      <c r="I65" s="1368">
        <v>655</v>
      </c>
      <c r="J65" s="1368">
        <f>+I65/I63*100</f>
        <v>61.973696660043522</v>
      </c>
      <c r="K65" s="1368">
        <v>672.3</v>
      </c>
      <c r="L65" s="1368">
        <f>+K65/K63*100</f>
        <v>61.854816450455417</v>
      </c>
      <c r="M65" s="1368">
        <v>673.8</v>
      </c>
      <c r="N65" s="1368">
        <f>+M65/M63*100</f>
        <v>62.089937338739396</v>
      </c>
      <c r="O65" s="1345"/>
      <c r="P65" s="1343"/>
      <c r="Q65" s="1326"/>
      <c r="R65" s="1353"/>
    </row>
    <row r="66" spans="1:18" s="850" customFormat="1" ht="12" customHeight="1" x14ac:dyDescent="0.2">
      <c r="A66" s="882"/>
      <c r="B66" s="882"/>
      <c r="C66" s="883" t="s">
        <v>422</v>
      </c>
      <c r="D66" s="884"/>
      <c r="E66" s="885"/>
      <c r="F66" s="1318"/>
      <c r="G66" s="885"/>
      <c r="H66" s="1318"/>
      <c r="I66" s="885"/>
      <c r="J66" s="1318"/>
      <c r="K66" s="885"/>
      <c r="L66" s="1318"/>
      <c r="M66" s="885"/>
      <c r="N66" s="1318"/>
      <c r="O66" s="1345"/>
      <c r="P66" s="877"/>
    </row>
    <row r="67" spans="1:18" ht="13.5" customHeight="1" x14ac:dyDescent="0.2">
      <c r="A67" s="1264"/>
      <c r="B67" s="1258"/>
      <c r="C67" s="1320" t="s">
        <v>404</v>
      </c>
      <c r="D67" s="1268"/>
      <c r="E67" s="1321" t="s">
        <v>88</v>
      </c>
      <c r="F67" s="977"/>
      <c r="G67" s="1322"/>
      <c r="H67" s="1322"/>
      <c r="I67" s="1350"/>
      <c r="J67" s="1374"/>
      <c r="K67" s="1375"/>
      <c r="L67" s="1350"/>
      <c r="M67" s="1376"/>
      <c r="N67" s="1376"/>
      <c r="O67" s="1337"/>
      <c r="P67" s="1264"/>
    </row>
    <row r="68" spans="1:18" s="850" customFormat="1" ht="13.5" customHeight="1" x14ac:dyDescent="0.2">
      <c r="A68" s="1307"/>
      <c r="B68" s="1377"/>
      <c r="C68" s="1377"/>
      <c r="D68" s="1377"/>
      <c r="E68" s="1258"/>
      <c r="F68" s="1258"/>
      <c r="G68" s="1258"/>
      <c r="H68" s="1258"/>
      <c r="I68" s="1258"/>
      <c r="J68" s="1258"/>
      <c r="K68" s="1573">
        <v>42887</v>
      </c>
      <c r="L68" s="1573"/>
      <c r="M68" s="1573"/>
      <c r="N68" s="1573"/>
      <c r="O68" s="1378">
        <v>7</v>
      </c>
      <c r="P68" s="1264"/>
      <c r="Q68" s="1326"/>
      <c r="R68" s="1327"/>
    </row>
  </sheetData>
  <mergeCells count="180">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U58"/>
  <sheetViews>
    <sheetView showRuler="0" zoomScaleNormal="100" workbookViewId="0"/>
  </sheetViews>
  <sheetFormatPr defaultRowHeight="12.75" x14ac:dyDescent="0.2"/>
  <cols>
    <col min="1" max="1" width="1" style="1263" customWidth="1"/>
    <col min="2" max="2" width="2.5703125" style="1263" customWidth="1"/>
    <col min="3" max="3" width="1" style="1263" customWidth="1"/>
    <col min="4" max="4" width="32.42578125" style="1263" customWidth="1"/>
    <col min="5" max="5" width="7.42578125" style="1263" customWidth="1"/>
    <col min="6" max="6" width="5.140625" style="1263" customWidth="1"/>
    <col min="7" max="7" width="7.42578125" style="1263" customWidth="1"/>
    <col min="8" max="8" width="5.140625" style="1263" customWidth="1"/>
    <col min="9" max="9" width="7.42578125" style="1263" customWidth="1"/>
    <col min="10" max="10" width="5.140625" style="1263" customWidth="1"/>
    <col min="11" max="11" width="7.42578125" style="1263" customWidth="1"/>
    <col min="12" max="12" width="5.140625" style="1263" customWidth="1"/>
    <col min="13" max="13" width="7.42578125" style="1263" customWidth="1"/>
    <col min="14" max="14" width="5.140625" style="1263" customWidth="1"/>
    <col min="15" max="15" width="2.5703125" style="1263" customWidth="1"/>
    <col min="16" max="16" width="1" style="1263" customWidth="1"/>
    <col min="17" max="16384" width="9.140625" style="1263"/>
  </cols>
  <sheetData>
    <row r="1" spans="1:21" ht="13.5" customHeight="1" x14ac:dyDescent="0.2">
      <c r="A1" s="1264"/>
      <c r="B1" s="1379"/>
      <c r="C1" s="1379"/>
      <c r="D1" s="1379"/>
      <c r="E1" s="1258"/>
      <c r="F1" s="1258"/>
      <c r="G1" s="1258"/>
      <c r="H1" s="1258"/>
      <c r="I1" s="1576" t="s">
        <v>319</v>
      </c>
      <c r="J1" s="1576"/>
      <c r="K1" s="1576"/>
      <c r="L1" s="1576"/>
      <c r="M1" s="1576"/>
      <c r="N1" s="1576"/>
      <c r="O1" s="1380"/>
      <c r="P1" s="1380"/>
    </row>
    <row r="2" spans="1:21" ht="6" customHeight="1" x14ac:dyDescent="0.2">
      <c r="A2" s="1264"/>
      <c r="B2" s="1381"/>
      <c r="C2" s="1328"/>
      <c r="D2" s="1328"/>
      <c r="E2" s="1330"/>
      <c r="F2" s="1330"/>
      <c r="G2" s="1330"/>
      <c r="H2" s="1330"/>
      <c r="I2" s="1266"/>
      <c r="J2" s="1266"/>
      <c r="K2" s="1266"/>
      <c r="L2" s="1266"/>
      <c r="M2" s="1266"/>
      <c r="N2" s="1382"/>
      <c r="O2" s="1258"/>
      <c r="P2" s="1264"/>
    </row>
    <row r="3" spans="1:21" ht="10.5" customHeight="1" thickBot="1" x14ac:dyDescent="0.25">
      <c r="A3" s="1264"/>
      <c r="B3" s="1383"/>
      <c r="C3" s="1384"/>
      <c r="D3" s="1385"/>
      <c r="E3" s="1386"/>
      <c r="F3" s="1386"/>
      <c r="G3" s="1386"/>
      <c r="H3" s="1386"/>
      <c r="I3" s="1258"/>
      <c r="J3" s="1258"/>
      <c r="K3" s="1258"/>
      <c r="L3" s="1258"/>
      <c r="M3" s="1543" t="s">
        <v>73</v>
      </c>
      <c r="N3" s="1543"/>
      <c r="O3" s="1258"/>
      <c r="P3" s="1264"/>
    </row>
    <row r="4" spans="1:21" s="1276" customFormat="1" ht="13.5" customHeight="1" thickBot="1" x14ac:dyDescent="0.25">
      <c r="A4" s="1270"/>
      <c r="B4" s="1271"/>
      <c r="C4" s="1387" t="s">
        <v>179</v>
      </c>
      <c r="D4" s="1273"/>
      <c r="E4" s="1273"/>
      <c r="F4" s="1273"/>
      <c r="G4" s="1273"/>
      <c r="H4" s="1273"/>
      <c r="I4" s="1273"/>
      <c r="J4" s="1273"/>
      <c r="K4" s="1273"/>
      <c r="L4" s="1273"/>
      <c r="M4" s="1273"/>
      <c r="N4" s="1274"/>
      <c r="O4" s="1258"/>
      <c r="P4" s="1270"/>
    </row>
    <row r="5" spans="1:21" ht="3.75" customHeight="1" x14ac:dyDescent="0.2">
      <c r="A5" s="1264"/>
      <c r="B5" s="1267"/>
      <c r="C5" s="1544" t="s">
        <v>155</v>
      </c>
      <c r="D5" s="1545"/>
      <c r="E5" s="1300"/>
      <c r="F5" s="1300"/>
      <c r="G5" s="1300"/>
      <c r="H5" s="1300"/>
      <c r="I5" s="1300"/>
      <c r="J5" s="1300"/>
      <c r="K5" s="1268"/>
      <c r="L5" s="1388"/>
      <c r="M5" s="1388"/>
      <c r="N5" s="1388"/>
      <c r="O5" s="1258"/>
      <c r="P5" s="1264"/>
    </row>
    <row r="6" spans="1:21" ht="12.75" customHeight="1" x14ac:dyDescent="0.2">
      <c r="A6" s="1264"/>
      <c r="B6" s="1267"/>
      <c r="C6" s="1545"/>
      <c r="D6" s="1545"/>
      <c r="E6" s="1279" t="s">
        <v>34</v>
      </c>
      <c r="F6" s="1280" t="s">
        <v>34</v>
      </c>
      <c r="G6" s="1279" t="s">
        <v>34</v>
      </c>
      <c r="H6" s="1280" t="s">
        <v>606</v>
      </c>
      <c r="I6" s="1281"/>
      <c r="J6" s="1280" t="s">
        <v>34</v>
      </c>
      <c r="K6" s="1282" t="s">
        <v>34</v>
      </c>
      <c r="L6" s="1283" t="s">
        <v>34</v>
      </c>
      <c r="M6" s="1283" t="s">
        <v>607</v>
      </c>
      <c r="N6" s="1284"/>
      <c r="O6" s="1258"/>
      <c r="P6" s="1270"/>
    </row>
    <row r="7" spans="1:21" ht="12.75" customHeight="1" x14ac:dyDescent="0.2">
      <c r="A7" s="1264"/>
      <c r="B7" s="1267"/>
      <c r="C7" s="1344"/>
      <c r="D7" s="1344"/>
      <c r="E7" s="1546" t="s">
        <v>638</v>
      </c>
      <c r="F7" s="1546"/>
      <c r="G7" s="1546" t="s">
        <v>639</v>
      </c>
      <c r="H7" s="1546"/>
      <c r="I7" s="1546" t="s">
        <v>640</v>
      </c>
      <c r="J7" s="1546"/>
      <c r="K7" s="1546" t="s">
        <v>641</v>
      </c>
      <c r="L7" s="1546"/>
      <c r="M7" s="1546" t="s">
        <v>638</v>
      </c>
      <c r="N7" s="1546"/>
      <c r="O7" s="1291"/>
      <c r="P7" s="1264"/>
    </row>
    <row r="8" spans="1:21" s="1289" customFormat="1" ht="18.75" customHeight="1" x14ac:dyDescent="0.2">
      <c r="A8" s="1286"/>
      <c r="B8" s="1287"/>
      <c r="C8" s="1539" t="s">
        <v>180</v>
      </c>
      <c r="D8" s="1539"/>
      <c r="E8" s="1574">
        <v>640.20000000000005</v>
      </c>
      <c r="F8" s="1574"/>
      <c r="G8" s="1574">
        <v>559.29999999999995</v>
      </c>
      <c r="H8" s="1574"/>
      <c r="I8" s="1574">
        <v>549.5</v>
      </c>
      <c r="J8" s="1574"/>
      <c r="K8" s="1574">
        <v>543.20000000000005</v>
      </c>
      <c r="L8" s="1574"/>
      <c r="M8" s="1575">
        <v>523.9</v>
      </c>
      <c r="N8" s="1575"/>
      <c r="O8" s="1293"/>
      <c r="P8" s="1286"/>
      <c r="T8" s="1389"/>
      <c r="U8" s="1389"/>
    </row>
    <row r="9" spans="1:21" ht="13.5" customHeight="1" x14ac:dyDescent="0.2">
      <c r="A9" s="1264"/>
      <c r="B9" s="1267"/>
      <c r="C9" s="769" t="s">
        <v>72</v>
      </c>
      <c r="D9" s="1290"/>
      <c r="E9" s="1577">
        <v>326.10000000000002</v>
      </c>
      <c r="F9" s="1577"/>
      <c r="G9" s="1577">
        <v>285</v>
      </c>
      <c r="H9" s="1577"/>
      <c r="I9" s="1577">
        <v>277.10000000000002</v>
      </c>
      <c r="J9" s="1577"/>
      <c r="K9" s="1577">
        <v>275.7</v>
      </c>
      <c r="L9" s="1577"/>
      <c r="M9" s="1578">
        <v>258.60000000000002</v>
      </c>
      <c r="N9" s="1578"/>
      <c r="O9" s="1291"/>
      <c r="P9" s="1264"/>
      <c r="T9" s="1389"/>
      <c r="U9" s="1389"/>
    </row>
    <row r="10" spans="1:21" ht="13.5" customHeight="1" x14ac:dyDescent="0.2">
      <c r="A10" s="1264"/>
      <c r="B10" s="1267"/>
      <c r="C10" s="769" t="s">
        <v>71</v>
      </c>
      <c r="D10" s="1290"/>
      <c r="E10" s="1577">
        <v>314.10000000000002</v>
      </c>
      <c r="F10" s="1577"/>
      <c r="G10" s="1577">
        <v>274.3</v>
      </c>
      <c r="H10" s="1577"/>
      <c r="I10" s="1577">
        <v>272.39999999999998</v>
      </c>
      <c r="J10" s="1577"/>
      <c r="K10" s="1577">
        <v>267.39999999999998</v>
      </c>
      <c r="L10" s="1577"/>
      <c r="M10" s="1578">
        <v>265.3</v>
      </c>
      <c r="N10" s="1578"/>
      <c r="O10" s="1291"/>
      <c r="P10" s="1264"/>
      <c r="T10" s="1389"/>
      <c r="U10" s="1389"/>
    </row>
    <row r="11" spans="1:21" ht="18.75" customHeight="1" x14ac:dyDescent="0.2">
      <c r="A11" s="1264"/>
      <c r="B11" s="1267"/>
      <c r="C11" s="769" t="s">
        <v>156</v>
      </c>
      <c r="D11" s="1290"/>
      <c r="E11" s="1577">
        <v>113.5</v>
      </c>
      <c r="F11" s="1577"/>
      <c r="G11" s="1577">
        <v>95.4</v>
      </c>
      <c r="H11" s="1577"/>
      <c r="I11" s="1577">
        <v>96.5</v>
      </c>
      <c r="J11" s="1577"/>
      <c r="K11" s="1577">
        <v>101.8</v>
      </c>
      <c r="L11" s="1577"/>
      <c r="M11" s="1578">
        <v>91.6</v>
      </c>
      <c r="N11" s="1578"/>
      <c r="O11" s="1291"/>
      <c r="P11" s="1264"/>
      <c r="T11" s="1389"/>
      <c r="U11" s="1389"/>
    </row>
    <row r="12" spans="1:21" ht="13.5" customHeight="1" x14ac:dyDescent="0.2">
      <c r="A12" s="1264"/>
      <c r="B12" s="1267"/>
      <c r="C12" s="769" t="s">
        <v>157</v>
      </c>
      <c r="D12" s="1290"/>
      <c r="E12" s="1577">
        <v>293</v>
      </c>
      <c r="F12" s="1577"/>
      <c r="G12" s="1577">
        <v>242.5</v>
      </c>
      <c r="H12" s="1577"/>
      <c r="I12" s="1577">
        <v>240.6</v>
      </c>
      <c r="J12" s="1577"/>
      <c r="K12" s="1577">
        <v>235.6</v>
      </c>
      <c r="L12" s="1577"/>
      <c r="M12" s="1578">
        <v>232</v>
      </c>
      <c r="N12" s="1578"/>
      <c r="O12" s="1291"/>
      <c r="P12" s="1264"/>
      <c r="T12" s="1389"/>
      <c r="U12" s="1389"/>
    </row>
    <row r="13" spans="1:21" ht="13.5" customHeight="1" x14ac:dyDescent="0.2">
      <c r="A13" s="1264"/>
      <c r="B13" s="1267"/>
      <c r="C13" s="769" t="s">
        <v>158</v>
      </c>
      <c r="D13" s="1290"/>
      <c r="E13" s="1577">
        <v>233.6</v>
      </c>
      <c r="F13" s="1577"/>
      <c r="G13" s="1577">
        <v>221.4</v>
      </c>
      <c r="H13" s="1577"/>
      <c r="I13" s="1577">
        <v>212.4</v>
      </c>
      <c r="J13" s="1577"/>
      <c r="K13" s="1577">
        <v>205.8</v>
      </c>
      <c r="L13" s="1577"/>
      <c r="M13" s="1578">
        <v>200.3</v>
      </c>
      <c r="N13" s="1578"/>
      <c r="O13" s="1291"/>
      <c r="P13" s="1264"/>
      <c r="T13" s="1389"/>
      <c r="U13" s="1389"/>
    </row>
    <row r="14" spans="1:21" ht="18.75" customHeight="1" x14ac:dyDescent="0.2">
      <c r="A14" s="1264"/>
      <c r="B14" s="1267"/>
      <c r="C14" s="769" t="s">
        <v>181</v>
      </c>
      <c r="D14" s="1290"/>
      <c r="E14" s="1577">
        <v>74.099999999999994</v>
      </c>
      <c r="F14" s="1577"/>
      <c r="G14" s="1577">
        <v>65</v>
      </c>
      <c r="H14" s="1577"/>
      <c r="I14" s="1577">
        <v>61.6</v>
      </c>
      <c r="J14" s="1577"/>
      <c r="K14" s="1577">
        <v>62.9</v>
      </c>
      <c r="L14" s="1577"/>
      <c r="M14" s="1578">
        <v>54.6</v>
      </c>
      <c r="N14" s="1578"/>
      <c r="O14" s="1291"/>
      <c r="P14" s="1264"/>
      <c r="T14" s="1389"/>
      <c r="U14" s="1389"/>
    </row>
    <row r="15" spans="1:21" ht="13.5" customHeight="1" x14ac:dyDescent="0.2">
      <c r="A15" s="1264"/>
      <c r="B15" s="1267"/>
      <c r="C15" s="769" t="s">
        <v>182</v>
      </c>
      <c r="D15" s="1290"/>
      <c r="E15" s="1577">
        <v>566.1</v>
      </c>
      <c r="F15" s="1577"/>
      <c r="G15" s="1577">
        <v>494.4</v>
      </c>
      <c r="H15" s="1577"/>
      <c r="I15" s="1577">
        <v>488</v>
      </c>
      <c r="J15" s="1577"/>
      <c r="K15" s="1577">
        <v>480.2</v>
      </c>
      <c r="L15" s="1577"/>
      <c r="M15" s="1578">
        <v>469.3</v>
      </c>
      <c r="N15" s="1578"/>
      <c r="O15" s="1291"/>
      <c r="P15" s="1264"/>
      <c r="T15" s="1389"/>
      <c r="U15" s="1389"/>
    </row>
    <row r="16" spans="1:21" ht="18.75" customHeight="1" x14ac:dyDescent="0.2">
      <c r="A16" s="1264"/>
      <c r="B16" s="1267"/>
      <c r="C16" s="769" t="s">
        <v>183</v>
      </c>
      <c r="D16" s="1290"/>
      <c r="E16" s="1577">
        <v>261</v>
      </c>
      <c r="F16" s="1577"/>
      <c r="G16" s="1577">
        <v>200.7</v>
      </c>
      <c r="H16" s="1577"/>
      <c r="I16" s="1577">
        <v>202.4</v>
      </c>
      <c r="J16" s="1577"/>
      <c r="K16" s="1577">
        <v>205.7</v>
      </c>
      <c r="L16" s="1577"/>
      <c r="M16" s="1578">
        <v>215.4</v>
      </c>
      <c r="N16" s="1578"/>
      <c r="O16" s="1291"/>
      <c r="P16" s="1264"/>
      <c r="R16" s="1389"/>
      <c r="T16" s="1389"/>
      <c r="U16" s="1389"/>
    </row>
    <row r="17" spans="1:21" ht="13.5" customHeight="1" x14ac:dyDescent="0.2">
      <c r="A17" s="1264"/>
      <c r="B17" s="1267"/>
      <c r="C17" s="769" t="s">
        <v>184</v>
      </c>
      <c r="D17" s="1290"/>
      <c r="E17" s="1577">
        <v>379.2</v>
      </c>
      <c r="F17" s="1577"/>
      <c r="G17" s="1577">
        <v>358.7</v>
      </c>
      <c r="H17" s="1577"/>
      <c r="I17" s="1577">
        <v>347.2</v>
      </c>
      <c r="J17" s="1577"/>
      <c r="K17" s="1577">
        <v>337.4</v>
      </c>
      <c r="L17" s="1577"/>
      <c r="M17" s="1578">
        <v>308.60000000000002</v>
      </c>
      <c r="N17" s="1578"/>
      <c r="O17" s="1291"/>
      <c r="P17" s="1264"/>
      <c r="T17" s="1389"/>
      <c r="U17" s="1389"/>
    </row>
    <row r="18" spans="1:21" s="1289" customFormat="1" ht="18.75" customHeight="1" x14ac:dyDescent="0.2">
      <c r="A18" s="1286"/>
      <c r="B18" s="1287"/>
      <c r="C18" s="1539" t="s">
        <v>185</v>
      </c>
      <c r="D18" s="1539"/>
      <c r="E18" s="1574">
        <v>12.4</v>
      </c>
      <c r="F18" s="1574"/>
      <c r="G18" s="1574">
        <v>10.8</v>
      </c>
      <c r="H18" s="1574"/>
      <c r="I18" s="1574">
        <v>10.5</v>
      </c>
      <c r="J18" s="1574"/>
      <c r="K18" s="1574">
        <v>10.5</v>
      </c>
      <c r="L18" s="1574"/>
      <c r="M18" s="1575">
        <v>10.1</v>
      </c>
      <c r="N18" s="1575"/>
      <c r="O18" s="1293"/>
      <c r="P18" s="1286"/>
    </row>
    <row r="19" spans="1:21" ht="13.5" customHeight="1" x14ac:dyDescent="0.2">
      <c r="A19" s="1264"/>
      <c r="B19" s="1267"/>
      <c r="C19" s="769" t="s">
        <v>72</v>
      </c>
      <c r="D19" s="1290"/>
      <c r="E19" s="1577">
        <v>12.4</v>
      </c>
      <c r="F19" s="1577"/>
      <c r="G19" s="1577">
        <v>10.8</v>
      </c>
      <c r="H19" s="1577"/>
      <c r="I19" s="1577">
        <v>10.3</v>
      </c>
      <c r="J19" s="1577"/>
      <c r="K19" s="1577">
        <v>10.4</v>
      </c>
      <c r="L19" s="1577"/>
      <c r="M19" s="1578">
        <v>9.8000000000000007</v>
      </c>
      <c r="N19" s="1578"/>
      <c r="O19" s="1291"/>
      <c r="P19" s="1264"/>
    </row>
    <row r="20" spans="1:21" ht="13.5" customHeight="1" x14ac:dyDescent="0.2">
      <c r="A20" s="1264"/>
      <c r="B20" s="1267"/>
      <c r="C20" s="769" t="s">
        <v>71</v>
      </c>
      <c r="D20" s="1290"/>
      <c r="E20" s="1577">
        <v>12.4</v>
      </c>
      <c r="F20" s="1577"/>
      <c r="G20" s="1577">
        <v>10.9</v>
      </c>
      <c r="H20" s="1577"/>
      <c r="I20" s="1577">
        <v>10.8</v>
      </c>
      <c r="J20" s="1577"/>
      <c r="K20" s="1577">
        <v>10.6</v>
      </c>
      <c r="L20" s="1577"/>
      <c r="M20" s="1578">
        <v>10.5</v>
      </c>
      <c r="N20" s="1578"/>
      <c r="O20" s="1291"/>
      <c r="P20" s="1264"/>
    </row>
    <row r="21" spans="1:21" s="1393" customFormat="1" ht="13.5" customHeight="1" x14ac:dyDescent="0.2">
      <c r="A21" s="1390"/>
      <c r="B21" s="1391"/>
      <c r="C21" s="1231" t="s">
        <v>186</v>
      </c>
      <c r="D21" s="1392"/>
      <c r="E21" s="1579">
        <v>0</v>
      </c>
      <c r="F21" s="1579"/>
      <c r="G21" s="1579">
        <v>9.9999999999999645E-2</v>
      </c>
      <c r="H21" s="1579"/>
      <c r="I21" s="1579">
        <v>0.5</v>
      </c>
      <c r="J21" s="1579"/>
      <c r="K21" s="1579">
        <v>0.19999999999999929</v>
      </c>
      <c r="L21" s="1579"/>
      <c r="M21" s="1580">
        <v>0.69999999999999929</v>
      </c>
      <c r="N21" s="1580"/>
      <c r="O21" s="1392"/>
      <c r="P21" s="1390"/>
    </row>
    <row r="22" spans="1:21" ht="18.75" customHeight="1" x14ac:dyDescent="0.2">
      <c r="A22" s="1264"/>
      <c r="B22" s="1267"/>
      <c r="C22" s="769" t="s">
        <v>156</v>
      </c>
      <c r="D22" s="1290"/>
      <c r="E22" s="1577">
        <v>31</v>
      </c>
      <c r="F22" s="1577"/>
      <c r="G22" s="1577">
        <v>26.9</v>
      </c>
      <c r="H22" s="1577"/>
      <c r="I22" s="1577">
        <v>26.1</v>
      </c>
      <c r="J22" s="1577"/>
      <c r="K22" s="1577">
        <v>27.7</v>
      </c>
      <c r="L22" s="1577"/>
      <c r="M22" s="1578">
        <v>25.1</v>
      </c>
      <c r="N22" s="1578"/>
      <c r="O22" s="1291"/>
      <c r="P22" s="1264"/>
      <c r="R22" s="1389"/>
    </row>
    <row r="23" spans="1:21" ht="13.5" customHeight="1" x14ac:dyDescent="0.2">
      <c r="A23" s="1264"/>
      <c r="B23" s="1267"/>
      <c r="C23" s="769" t="s">
        <v>157</v>
      </c>
      <c r="D23" s="1258"/>
      <c r="E23" s="1577">
        <v>11.7</v>
      </c>
      <c r="F23" s="1577"/>
      <c r="G23" s="1577">
        <v>9.8000000000000007</v>
      </c>
      <c r="H23" s="1577"/>
      <c r="I23" s="1577">
        <v>9.6999999999999993</v>
      </c>
      <c r="J23" s="1577"/>
      <c r="K23" s="1577">
        <v>9.6</v>
      </c>
      <c r="L23" s="1577"/>
      <c r="M23" s="1578">
        <v>9.5</v>
      </c>
      <c r="N23" s="1578"/>
      <c r="O23" s="1291"/>
      <c r="P23" s="1264"/>
    </row>
    <row r="24" spans="1:21" ht="13.5" customHeight="1" x14ac:dyDescent="0.2">
      <c r="A24" s="1264"/>
      <c r="B24" s="1267"/>
      <c r="C24" s="769" t="s">
        <v>158</v>
      </c>
      <c r="D24" s="1258"/>
      <c r="E24" s="1577">
        <v>10.3</v>
      </c>
      <c r="F24" s="1577"/>
      <c r="G24" s="1577">
        <v>9.5</v>
      </c>
      <c r="H24" s="1577"/>
      <c r="I24" s="1577">
        <v>9</v>
      </c>
      <c r="J24" s="1577"/>
      <c r="K24" s="1577">
        <v>8.6999999999999993</v>
      </c>
      <c r="L24" s="1577"/>
      <c r="M24" s="1578">
        <v>8.5</v>
      </c>
      <c r="N24" s="1578"/>
      <c r="O24" s="1291"/>
      <c r="P24" s="1264"/>
    </row>
    <row r="25" spans="1:21" s="1395" customFormat="1" ht="18.75" customHeight="1" x14ac:dyDescent="0.2">
      <c r="A25" s="1394"/>
      <c r="B25" s="1277"/>
      <c r="C25" s="769" t="s">
        <v>187</v>
      </c>
      <c r="D25" s="1290"/>
      <c r="E25" s="1577">
        <v>13.3</v>
      </c>
      <c r="F25" s="1577"/>
      <c r="G25" s="1577">
        <v>11.6</v>
      </c>
      <c r="H25" s="1577"/>
      <c r="I25" s="1577">
        <v>11.8</v>
      </c>
      <c r="J25" s="1577"/>
      <c r="K25" s="1577">
        <v>11.5</v>
      </c>
      <c r="L25" s="1577"/>
      <c r="M25" s="1578">
        <v>10.9</v>
      </c>
      <c r="N25" s="1578"/>
      <c r="O25" s="1269"/>
      <c r="P25" s="1394"/>
    </row>
    <row r="26" spans="1:21" s="1395" customFormat="1" ht="13.5" customHeight="1" x14ac:dyDescent="0.2">
      <c r="A26" s="1394"/>
      <c r="B26" s="1277"/>
      <c r="C26" s="769" t="s">
        <v>188</v>
      </c>
      <c r="D26" s="1290"/>
      <c r="E26" s="1577">
        <v>9.3000000000000007</v>
      </c>
      <c r="F26" s="1577"/>
      <c r="G26" s="1577">
        <v>8.4</v>
      </c>
      <c r="H26" s="1577"/>
      <c r="I26" s="1577">
        <v>8</v>
      </c>
      <c r="J26" s="1577"/>
      <c r="K26" s="1577">
        <v>7.9</v>
      </c>
      <c r="L26" s="1577"/>
      <c r="M26" s="1578">
        <v>8.1</v>
      </c>
      <c r="N26" s="1578"/>
      <c r="O26" s="1269"/>
      <c r="P26" s="1394"/>
    </row>
    <row r="27" spans="1:21" s="1395" customFormat="1" ht="13.5" customHeight="1" x14ac:dyDescent="0.2">
      <c r="A27" s="1394"/>
      <c r="B27" s="1277"/>
      <c r="C27" s="769" t="s">
        <v>189</v>
      </c>
      <c r="D27" s="1290"/>
      <c r="E27" s="1577">
        <v>13.7</v>
      </c>
      <c r="F27" s="1577"/>
      <c r="G27" s="1577">
        <v>11.6</v>
      </c>
      <c r="H27" s="1577"/>
      <c r="I27" s="1577">
        <v>10.9</v>
      </c>
      <c r="J27" s="1577"/>
      <c r="K27" s="1577">
        <v>11.4</v>
      </c>
      <c r="L27" s="1577"/>
      <c r="M27" s="1578">
        <v>10.8</v>
      </c>
      <c r="N27" s="1578"/>
      <c r="O27" s="1269"/>
      <c r="P27" s="1394"/>
    </row>
    <row r="28" spans="1:21" s="1395" customFormat="1" ht="13.5" customHeight="1" x14ac:dyDescent="0.2">
      <c r="A28" s="1394"/>
      <c r="B28" s="1277"/>
      <c r="C28" s="769" t="s">
        <v>190</v>
      </c>
      <c r="D28" s="1290"/>
      <c r="E28" s="1577">
        <v>12.6</v>
      </c>
      <c r="F28" s="1577"/>
      <c r="G28" s="1577">
        <v>12.7</v>
      </c>
      <c r="H28" s="1577"/>
      <c r="I28" s="1577">
        <v>12</v>
      </c>
      <c r="J28" s="1577"/>
      <c r="K28" s="1577">
        <v>11</v>
      </c>
      <c r="L28" s="1577"/>
      <c r="M28" s="1578">
        <v>9</v>
      </c>
      <c r="N28" s="1578"/>
      <c r="O28" s="1269"/>
      <c r="P28" s="1394"/>
    </row>
    <row r="29" spans="1:21" s="1395" customFormat="1" ht="13.5" customHeight="1" x14ac:dyDescent="0.2">
      <c r="A29" s="1394"/>
      <c r="B29" s="1277"/>
      <c r="C29" s="769" t="s">
        <v>191</v>
      </c>
      <c r="D29" s="1290"/>
      <c r="E29" s="1577">
        <v>12.2</v>
      </c>
      <c r="F29" s="1577"/>
      <c r="G29" s="1577">
        <v>8.1</v>
      </c>
      <c r="H29" s="1577"/>
      <c r="I29" s="1577">
        <v>7.3</v>
      </c>
      <c r="J29" s="1577"/>
      <c r="K29" s="1577">
        <v>9.4</v>
      </c>
      <c r="L29" s="1577"/>
      <c r="M29" s="1578">
        <v>10.6</v>
      </c>
      <c r="N29" s="1578"/>
      <c r="O29" s="1269"/>
      <c r="P29" s="1394"/>
    </row>
    <row r="30" spans="1:21" s="1395" customFormat="1" ht="13.5" customHeight="1" x14ac:dyDescent="0.2">
      <c r="A30" s="1394"/>
      <c r="B30" s="1277"/>
      <c r="C30" s="769" t="s">
        <v>130</v>
      </c>
      <c r="D30" s="1290"/>
      <c r="E30" s="1577">
        <v>12.4</v>
      </c>
      <c r="F30" s="1577"/>
      <c r="G30" s="1577">
        <v>11</v>
      </c>
      <c r="H30" s="1577"/>
      <c r="I30" s="1577">
        <v>10.7</v>
      </c>
      <c r="J30" s="1577"/>
      <c r="K30" s="1577">
        <v>10.4</v>
      </c>
      <c r="L30" s="1577"/>
      <c r="M30" s="1578">
        <v>9.3000000000000007</v>
      </c>
      <c r="N30" s="1578"/>
      <c r="O30" s="1269"/>
      <c r="P30" s="1394"/>
    </row>
    <row r="31" spans="1:21" s="1395" customFormat="1" ht="13.5" customHeight="1" x14ac:dyDescent="0.2">
      <c r="A31" s="1394"/>
      <c r="B31" s="1277"/>
      <c r="C31" s="769" t="s">
        <v>131</v>
      </c>
      <c r="D31" s="1290"/>
      <c r="E31" s="1577">
        <v>14.3</v>
      </c>
      <c r="F31" s="1577"/>
      <c r="G31" s="1577">
        <v>13</v>
      </c>
      <c r="H31" s="1577"/>
      <c r="I31" s="1577">
        <v>13.2</v>
      </c>
      <c r="J31" s="1577"/>
      <c r="K31" s="1577">
        <v>11</v>
      </c>
      <c r="L31" s="1577"/>
      <c r="M31" s="1578">
        <v>12.5</v>
      </c>
      <c r="N31" s="1578"/>
      <c r="O31" s="1269"/>
      <c r="P31" s="1394"/>
    </row>
    <row r="32" spans="1:21" ht="18.75" customHeight="1" x14ac:dyDescent="0.2">
      <c r="A32" s="1264"/>
      <c r="B32" s="1267"/>
      <c r="C32" s="1539" t="s">
        <v>192</v>
      </c>
      <c r="D32" s="1539"/>
      <c r="E32" s="1574">
        <v>7.4</v>
      </c>
      <c r="F32" s="1574"/>
      <c r="G32" s="1574">
        <v>6.9</v>
      </c>
      <c r="H32" s="1574"/>
      <c r="I32" s="1574">
        <v>6.7</v>
      </c>
      <c r="J32" s="1574"/>
      <c r="K32" s="1574">
        <v>6.5</v>
      </c>
      <c r="L32" s="1574"/>
      <c r="M32" s="1575">
        <v>6</v>
      </c>
      <c r="N32" s="1575"/>
      <c r="O32" s="1291"/>
      <c r="P32" s="1264"/>
    </row>
    <row r="33" spans="1:16" s="1395" customFormat="1" ht="13.5" customHeight="1" x14ac:dyDescent="0.2">
      <c r="A33" s="1394"/>
      <c r="B33" s="1396"/>
      <c r="C33" s="769" t="s">
        <v>72</v>
      </c>
      <c r="D33" s="1290"/>
      <c r="E33" s="1570">
        <v>7.6</v>
      </c>
      <c r="F33" s="1570"/>
      <c r="G33" s="1570">
        <v>7.3</v>
      </c>
      <c r="H33" s="1570"/>
      <c r="I33" s="1570">
        <v>6.6</v>
      </c>
      <c r="J33" s="1570"/>
      <c r="K33" s="1570">
        <v>6.7</v>
      </c>
      <c r="L33" s="1570"/>
      <c r="M33" s="1571">
        <v>5.8</v>
      </c>
      <c r="N33" s="1571"/>
      <c r="O33" s="1269"/>
      <c r="P33" s="1394"/>
    </row>
    <row r="34" spans="1:16" s="1395" customFormat="1" ht="13.5" customHeight="1" x14ac:dyDescent="0.2">
      <c r="A34" s="1394"/>
      <c r="B34" s="1396"/>
      <c r="C34" s="769" t="s">
        <v>71</v>
      </c>
      <c r="D34" s="1290"/>
      <c r="E34" s="1570">
        <v>7.1</v>
      </c>
      <c r="F34" s="1570"/>
      <c r="G34" s="1570">
        <v>6.6</v>
      </c>
      <c r="H34" s="1570"/>
      <c r="I34" s="1570">
        <v>6.7</v>
      </c>
      <c r="J34" s="1570"/>
      <c r="K34" s="1570">
        <v>6.3</v>
      </c>
      <c r="L34" s="1570"/>
      <c r="M34" s="1571">
        <v>6.1</v>
      </c>
      <c r="N34" s="1571"/>
      <c r="O34" s="1269"/>
      <c r="P34" s="1394"/>
    </row>
    <row r="35" spans="1:16" s="1393" customFormat="1" ht="13.5" customHeight="1" x14ac:dyDescent="0.2">
      <c r="A35" s="1390"/>
      <c r="B35" s="1391"/>
      <c r="C35" s="1231" t="s">
        <v>193</v>
      </c>
      <c r="D35" s="1392"/>
      <c r="E35" s="1579">
        <v>-0.5</v>
      </c>
      <c r="F35" s="1579"/>
      <c r="G35" s="1579">
        <v>-0.70000000000000018</v>
      </c>
      <c r="H35" s="1579"/>
      <c r="I35" s="1579">
        <v>0.10000000000000053</v>
      </c>
      <c r="J35" s="1579"/>
      <c r="K35" s="1579">
        <v>-0.40000000000000036</v>
      </c>
      <c r="L35" s="1579"/>
      <c r="M35" s="1580">
        <v>0.29999999999999982</v>
      </c>
      <c r="N35" s="1580"/>
      <c r="O35" s="1392"/>
      <c r="P35" s="1390"/>
    </row>
    <row r="36" spans="1:16" ht="20.25" customHeight="1" thickBot="1" x14ac:dyDescent="0.25">
      <c r="A36" s="1264"/>
      <c r="B36" s="1267"/>
      <c r="C36" s="1299"/>
      <c r="D36" s="1397"/>
      <c r="E36" s="1397"/>
      <c r="F36" s="1397"/>
      <c r="G36" s="1397"/>
      <c r="H36" s="1397"/>
      <c r="I36" s="1397"/>
      <c r="J36" s="1397"/>
      <c r="K36" s="1397"/>
      <c r="L36" s="1397"/>
      <c r="M36" s="1543"/>
      <c r="N36" s="1543"/>
      <c r="O36" s="1291"/>
      <c r="P36" s="1264"/>
    </row>
    <row r="37" spans="1:16" s="1276" customFormat="1" ht="14.25" customHeight="1" thickBot="1" x14ac:dyDescent="0.25">
      <c r="A37" s="1270"/>
      <c r="B37" s="1271"/>
      <c r="C37" s="1272" t="s">
        <v>584</v>
      </c>
      <c r="D37" s="1273"/>
      <c r="E37" s="1273"/>
      <c r="F37" s="1273"/>
      <c r="G37" s="1273"/>
      <c r="H37" s="1273"/>
      <c r="I37" s="1273"/>
      <c r="J37" s="1273"/>
      <c r="K37" s="1273"/>
      <c r="L37" s="1273"/>
      <c r="M37" s="1273"/>
      <c r="N37" s="1274"/>
      <c r="O37" s="1291"/>
      <c r="P37" s="1270"/>
    </row>
    <row r="38" spans="1:16" ht="3.75" customHeight="1" x14ac:dyDescent="0.2">
      <c r="A38" s="1264"/>
      <c r="B38" s="1267"/>
      <c r="C38" s="1582" t="s">
        <v>159</v>
      </c>
      <c r="D38" s="1583"/>
      <c r="E38" s="1300"/>
      <c r="F38" s="1300"/>
      <c r="G38" s="1300"/>
      <c r="H38" s="1300"/>
      <c r="I38" s="1300"/>
      <c r="J38" s="1300"/>
      <c r="K38" s="1258"/>
      <c r="L38" s="1388"/>
      <c r="M38" s="1388"/>
      <c r="N38" s="1388"/>
      <c r="O38" s="1291"/>
      <c r="P38" s="1264"/>
    </row>
    <row r="39" spans="1:16" ht="12.75" customHeight="1" x14ac:dyDescent="0.2">
      <c r="A39" s="1264"/>
      <c r="B39" s="1267"/>
      <c r="C39" s="1583"/>
      <c r="D39" s="1583"/>
      <c r="E39" s="1279" t="s">
        <v>34</v>
      </c>
      <c r="F39" s="1280" t="s">
        <v>34</v>
      </c>
      <c r="G39" s="1279" t="s">
        <v>34</v>
      </c>
      <c r="H39" s="1280" t="s">
        <v>606</v>
      </c>
      <c r="I39" s="1281"/>
      <c r="J39" s="1280" t="s">
        <v>34</v>
      </c>
      <c r="K39" s="1282" t="s">
        <v>34</v>
      </c>
      <c r="L39" s="1283" t="s">
        <v>34</v>
      </c>
      <c r="M39" s="1283" t="s">
        <v>607</v>
      </c>
      <c r="N39" s="1284"/>
      <c r="O39" s="1258"/>
      <c r="P39" s="1270"/>
    </row>
    <row r="40" spans="1:16" ht="12.75" customHeight="1" x14ac:dyDescent="0.2">
      <c r="A40" s="1264"/>
      <c r="B40" s="1267"/>
      <c r="C40" s="1285"/>
      <c r="D40" s="1285"/>
      <c r="E40" s="1546" t="str">
        <f>+E7</f>
        <v>1.º trimestre</v>
      </c>
      <c r="F40" s="1546"/>
      <c r="G40" s="1546" t="str">
        <f>+G7</f>
        <v>2.º trimestre</v>
      </c>
      <c r="H40" s="1546"/>
      <c r="I40" s="1546" t="str">
        <f>+I7</f>
        <v>3.º trimestre</v>
      </c>
      <c r="J40" s="1546"/>
      <c r="K40" s="1546" t="str">
        <f>+K7</f>
        <v>4.º trimestre</v>
      </c>
      <c r="L40" s="1546"/>
      <c r="M40" s="1546" t="str">
        <f>+M7</f>
        <v>1.º trimestre</v>
      </c>
      <c r="N40" s="1546"/>
      <c r="O40" s="1398"/>
      <c r="P40" s="1264"/>
    </row>
    <row r="41" spans="1:16" ht="11.25" customHeight="1" x14ac:dyDescent="0.2">
      <c r="A41" s="1264"/>
      <c r="B41" s="1271"/>
      <c r="C41" s="1285"/>
      <c r="D41" s="1285"/>
      <c r="E41" s="781" t="s">
        <v>160</v>
      </c>
      <c r="F41" s="781" t="s">
        <v>106</v>
      </c>
      <c r="G41" s="781" t="s">
        <v>160</v>
      </c>
      <c r="H41" s="781" t="s">
        <v>106</v>
      </c>
      <c r="I41" s="782" t="s">
        <v>160</v>
      </c>
      <c r="J41" s="782" t="s">
        <v>106</v>
      </c>
      <c r="K41" s="782" t="s">
        <v>160</v>
      </c>
      <c r="L41" s="782" t="s">
        <v>106</v>
      </c>
      <c r="M41" s="782" t="s">
        <v>160</v>
      </c>
      <c r="N41" s="782" t="s">
        <v>106</v>
      </c>
      <c r="O41" s="1399"/>
      <c r="P41" s="1264"/>
    </row>
    <row r="42" spans="1:16" s="1289" customFormat="1" ht="18.75" customHeight="1" x14ac:dyDescent="0.2">
      <c r="A42" s="1286"/>
      <c r="B42" s="1287"/>
      <c r="C42" s="1539" t="s">
        <v>585</v>
      </c>
      <c r="D42" s="1539"/>
      <c r="E42" s="1400">
        <v>640.20000000000005</v>
      </c>
      <c r="F42" s="1400">
        <f>+E42/E$42*100</f>
        <v>100</v>
      </c>
      <c r="G42" s="1400">
        <v>559.29999999999995</v>
      </c>
      <c r="H42" s="1400">
        <f>+G42/G$42*100</f>
        <v>100</v>
      </c>
      <c r="I42" s="1400">
        <v>549.5</v>
      </c>
      <c r="J42" s="1400">
        <f>+I42/I$42*100</f>
        <v>100</v>
      </c>
      <c r="K42" s="1400">
        <v>543.20000000000005</v>
      </c>
      <c r="L42" s="1400">
        <f>+K42/K$42*100</f>
        <v>100</v>
      </c>
      <c r="M42" s="1400">
        <v>523.9</v>
      </c>
      <c r="N42" s="1400">
        <f>+M42/M$42*100</f>
        <v>100</v>
      </c>
      <c r="O42" s="1399"/>
      <c r="P42" s="1286"/>
    </row>
    <row r="43" spans="1:16" s="1346" customFormat="1" ht="14.25" customHeight="1" x14ac:dyDescent="0.2">
      <c r="A43" s="1343"/>
      <c r="B43" s="1277"/>
      <c r="C43" s="772"/>
      <c r="D43" s="769" t="s">
        <v>586</v>
      </c>
      <c r="E43" s="1401">
        <v>379.2</v>
      </c>
      <c r="F43" s="1401">
        <f>+E43/E$42*100</f>
        <v>59.231490159325205</v>
      </c>
      <c r="G43" s="1401">
        <v>358.7</v>
      </c>
      <c r="H43" s="1401">
        <f>+G43/G$42*100</f>
        <v>64.133738601823708</v>
      </c>
      <c r="I43" s="1401">
        <v>347.2</v>
      </c>
      <c r="J43" s="1401">
        <f>+I43/I$42*100</f>
        <v>63.184713375796179</v>
      </c>
      <c r="K43" s="1401">
        <v>337.4</v>
      </c>
      <c r="L43" s="1401">
        <f>+K43/K$42*100</f>
        <v>62.113402061855659</v>
      </c>
      <c r="M43" s="1401">
        <v>308.60000000000002</v>
      </c>
      <c r="N43" s="1401">
        <f>+M43/M$42*100</f>
        <v>58.904371063180008</v>
      </c>
      <c r="O43" s="1398"/>
      <c r="P43" s="1343"/>
    </row>
    <row r="44" spans="1:16" s="850" customFormat="1" ht="18.75" customHeight="1" x14ac:dyDescent="0.2">
      <c r="A44" s="1307"/>
      <c r="B44" s="1308"/>
      <c r="C44" s="769" t="s">
        <v>574</v>
      </c>
      <c r="D44" s="775"/>
      <c r="E44" s="1401">
        <v>13</v>
      </c>
      <c r="F44" s="1401">
        <f>+E44/E$42*100</f>
        <v>2.0306154326772883</v>
      </c>
      <c r="G44" s="1401">
        <v>9.5</v>
      </c>
      <c r="H44" s="1401">
        <f>+G44/G$42*100</f>
        <v>1.6985517611299839</v>
      </c>
      <c r="I44" s="1401">
        <v>11.4</v>
      </c>
      <c r="J44" s="1401">
        <f>+I44/I$42*100</f>
        <v>2.0746132848043679</v>
      </c>
      <c r="K44" s="1401">
        <v>13.1</v>
      </c>
      <c r="L44" s="1401">
        <f>+K44/K$42*100</f>
        <v>2.4116347569955816</v>
      </c>
      <c r="M44" s="1401">
        <v>14.2</v>
      </c>
      <c r="N44" s="1401">
        <f>+M44/M$42*100</f>
        <v>2.7104409238404275</v>
      </c>
      <c r="O44" s="1402"/>
      <c r="P44" s="1307"/>
    </row>
    <row r="45" spans="1:16" s="1346" customFormat="1" ht="14.25" customHeight="1" x14ac:dyDescent="0.2">
      <c r="A45" s="1343"/>
      <c r="B45" s="1277"/>
      <c r="C45" s="772"/>
      <c r="D45" s="1231" t="s">
        <v>586</v>
      </c>
      <c r="E45" s="1403">
        <v>10.199999999999999</v>
      </c>
      <c r="F45" s="1403">
        <f>+E45/E44*100</f>
        <v>78.461538461538467</v>
      </c>
      <c r="G45" s="1403">
        <v>6.2</v>
      </c>
      <c r="H45" s="1403">
        <f>+G45/G44*100</f>
        <v>65.26315789473685</v>
      </c>
      <c r="I45" s="1403">
        <v>6.6</v>
      </c>
      <c r="J45" s="1403">
        <f>+I45/I44*100</f>
        <v>57.894736842105253</v>
      </c>
      <c r="K45" s="1403">
        <v>9.1999999999999993</v>
      </c>
      <c r="L45" s="1403">
        <f>+K45/K44*100</f>
        <v>70.229007633587784</v>
      </c>
      <c r="M45" s="1403">
        <v>10.7</v>
      </c>
      <c r="N45" s="1403">
        <f>+M45/M44*100</f>
        <v>75.352112676056336</v>
      </c>
      <c r="O45" s="1322"/>
      <c r="P45" s="1343"/>
    </row>
    <row r="46" spans="1:16" s="850" customFormat="1" ht="18.75" customHeight="1" x14ac:dyDescent="0.2">
      <c r="A46" s="1307"/>
      <c r="B46" s="1308"/>
      <c r="C46" s="769" t="s">
        <v>575</v>
      </c>
      <c r="D46" s="775"/>
      <c r="E46" s="1401">
        <v>81</v>
      </c>
      <c r="F46" s="1401">
        <f>+E46/E$42*100</f>
        <v>12.652296157450795</v>
      </c>
      <c r="G46" s="1401">
        <v>88.5</v>
      </c>
      <c r="H46" s="1401">
        <f>+G46/G$42*100</f>
        <v>15.823350616842482</v>
      </c>
      <c r="I46" s="1401">
        <v>76.7</v>
      </c>
      <c r="J46" s="1401">
        <f>+I46/I$42*100</f>
        <v>13.958143767060966</v>
      </c>
      <c r="K46" s="1401">
        <v>74</v>
      </c>
      <c r="L46" s="1401">
        <f>+K46/K$42*100</f>
        <v>13.622974963181148</v>
      </c>
      <c r="M46" s="1401">
        <v>65.099999999999994</v>
      </c>
      <c r="N46" s="1401">
        <f>+M46/M$42*100</f>
        <v>12.42603550295858</v>
      </c>
      <c r="O46" s="1402"/>
      <c r="P46" s="1307"/>
    </row>
    <row r="47" spans="1:16" s="1346" customFormat="1" ht="14.25" customHeight="1" x14ac:dyDescent="0.2">
      <c r="A47" s="1343"/>
      <c r="B47" s="1277"/>
      <c r="C47" s="772"/>
      <c r="D47" s="1231" t="s">
        <v>586</v>
      </c>
      <c r="E47" s="1403">
        <v>59.9</v>
      </c>
      <c r="F47" s="1403">
        <f>+E47/E46*100</f>
        <v>73.950617283950621</v>
      </c>
      <c r="G47" s="1403">
        <v>67.900000000000006</v>
      </c>
      <c r="H47" s="1403">
        <f>+G47/G46*100</f>
        <v>76.723163841807917</v>
      </c>
      <c r="I47" s="1403">
        <v>55.9</v>
      </c>
      <c r="J47" s="1403">
        <f>+I47/I46*100</f>
        <v>72.881355932203391</v>
      </c>
      <c r="K47" s="1403">
        <v>58.1</v>
      </c>
      <c r="L47" s="1403">
        <f>+K47/K46*100</f>
        <v>78.513513513513516</v>
      </c>
      <c r="M47" s="1403">
        <v>46.6</v>
      </c>
      <c r="N47" s="1403">
        <f>+M47/M46*100</f>
        <v>71.582181259600617</v>
      </c>
      <c r="O47" s="1322"/>
      <c r="P47" s="1343"/>
    </row>
    <row r="48" spans="1:16" s="850" customFormat="1" ht="18.75" customHeight="1" x14ac:dyDescent="0.2">
      <c r="A48" s="1307"/>
      <c r="B48" s="1308"/>
      <c r="C48" s="769" t="s">
        <v>576</v>
      </c>
      <c r="D48" s="775"/>
      <c r="E48" s="1401">
        <v>90</v>
      </c>
      <c r="F48" s="1401">
        <f>+E48/E$42*100</f>
        <v>14.058106841611995</v>
      </c>
      <c r="G48" s="1401">
        <v>74.900000000000006</v>
      </c>
      <c r="H48" s="1401">
        <f>+G48/G$42*100</f>
        <v>13.391739674593245</v>
      </c>
      <c r="I48" s="1401">
        <v>71.400000000000006</v>
      </c>
      <c r="J48" s="1401">
        <f>+I48/I$42*100</f>
        <v>12.993630573248408</v>
      </c>
      <c r="K48" s="1401">
        <v>74.900000000000006</v>
      </c>
      <c r="L48" s="1401">
        <f>+K48/K$42*100</f>
        <v>13.788659793814434</v>
      </c>
      <c r="M48" s="1401">
        <v>71.7</v>
      </c>
      <c r="N48" s="1401">
        <f>+M48/M$42*100</f>
        <v>13.685817904180189</v>
      </c>
      <c r="O48" s="1301"/>
      <c r="P48" s="1307"/>
    </row>
    <row r="49" spans="1:16" s="1346" customFormat="1" ht="14.25" customHeight="1" x14ac:dyDescent="0.2">
      <c r="A49" s="1343"/>
      <c r="B49" s="1277"/>
      <c r="C49" s="772"/>
      <c r="D49" s="1231" t="s">
        <v>586</v>
      </c>
      <c r="E49" s="1403">
        <v>59.1</v>
      </c>
      <c r="F49" s="1403">
        <f>+E49/E48*100</f>
        <v>65.666666666666671</v>
      </c>
      <c r="G49" s="1403">
        <v>53.5</v>
      </c>
      <c r="H49" s="1403">
        <f>+G49/G48*100</f>
        <v>71.428571428571416</v>
      </c>
      <c r="I49" s="1403">
        <v>52</v>
      </c>
      <c r="J49" s="1403">
        <f>+I49/I48*100</f>
        <v>72.829131652661061</v>
      </c>
      <c r="K49" s="1403">
        <v>51.3</v>
      </c>
      <c r="L49" s="1403">
        <f>+K49/K48*100</f>
        <v>68.491321762349784</v>
      </c>
      <c r="M49" s="1403">
        <v>48</v>
      </c>
      <c r="N49" s="1403">
        <f>+M49/M48*100</f>
        <v>66.945606694560666</v>
      </c>
      <c r="O49" s="1285"/>
      <c r="P49" s="1343"/>
    </row>
    <row r="50" spans="1:16" s="850" customFormat="1" ht="18.75" customHeight="1" x14ac:dyDescent="0.2">
      <c r="A50" s="1307"/>
      <c r="B50" s="1308"/>
      <c r="C50" s="769" t="s">
        <v>577</v>
      </c>
      <c r="D50" s="775"/>
      <c r="E50" s="1401">
        <v>146.80000000000001</v>
      </c>
      <c r="F50" s="1401">
        <f>+E50/E$42*100</f>
        <v>22.930334270540456</v>
      </c>
      <c r="G50" s="1401">
        <v>119.7</v>
      </c>
      <c r="H50" s="1401">
        <f>+G50/G$42*100</f>
        <v>21.401752190237801</v>
      </c>
      <c r="I50" s="1401">
        <v>130.9</v>
      </c>
      <c r="J50" s="1401">
        <f>+I50/I$42*100</f>
        <v>23.821656050955415</v>
      </c>
      <c r="K50" s="1401">
        <v>120.1</v>
      </c>
      <c r="L50" s="1401">
        <f>+K50/K$42*100</f>
        <v>22.109720176730484</v>
      </c>
      <c r="M50" s="1401">
        <v>125</v>
      </c>
      <c r="N50" s="1401">
        <f>+M50/M$42*100</f>
        <v>23.859515174651651</v>
      </c>
      <c r="O50" s="1301"/>
      <c r="P50" s="1307"/>
    </row>
    <row r="51" spans="1:16" s="1346" customFormat="1" ht="14.25" customHeight="1" x14ac:dyDescent="0.2">
      <c r="A51" s="1343"/>
      <c r="B51" s="1404"/>
      <c r="C51" s="772"/>
      <c r="D51" s="1231" t="s">
        <v>586</v>
      </c>
      <c r="E51" s="1403">
        <v>86.6</v>
      </c>
      <c r="F51" s="1403">
        <f>+E51/E50*100</f>
        <v>58.991825613079008</v>
      </c>
      <c r="G51" s="1403">
        <v>73.2</v>
      </c>
      <c r="H51" s="1403">
        <f>+G51/G50*100</f>
        <v>61.152882205513784</v>
      </c>
      <c r="I51" s="1403">
        <v>77.8</v>
      </c>
      <c r="J51" s="1403">
        <f>+I51/I50*100</f>
        <v>59.434682964094719</v>
      </c>
      <c r="K51" s="1403">
        <v>68.7</v>
      </c>
      <c r="L51" s="1403">
        <f>+K51/K50*100</f>
        <v>57.202331390507908</v>
      </c>
      <c r="M51" s="1403">
        <v>74.3</v>
      </c>
      <c r="N51" s="1403">
        <f>+M51/M50*100</f>
        <v>59.439999999999991</v>
      </c>
      <c r="O51" s="1285"/>
      <c r="P51" s="1343"/>
    </row>
    <row r="52" spans="1:16" s="850" customFormat="1" ht="18.75" customHeight="1" x14ac:dyDescent="0.2">
      <c r="A52" s="1307"/>
      <c r="B52" s="1308"/>
      <c r="C52" s="769" t="s">
        <v>578</v>
      </c>
      <c r="D52" s="775"/>
      <c r="E52" s="1401">
        <v>185.1</v>
      </c>
      <c r="F52" s="1401">
        <f>+E52/E$42*100</f>
        <v>28.912839737582001</v>
      </c>
      <c r="G52" s="1401">
        <v>165.2</v>
      </c>
      <c r="H52" s="1401">
        <f>+G52/G$42*100</f>
        <v>29.536921151439298</v>
      </c>
      <c r="I52" s="1401">
        <v>155.80000000000001</v>
      </c>
      <c r="J52" s="1401">
        <f>+I52/I$42*100</f>
        <v>28.353048225659695</v>
      </c>
      <c r="K52" s="1401">
        <v>153.9</v>
      </c>
      <c r="L52" s="1401">
        <f>+K52/K$42*100</f>
        <v>28.332106038291606</v>
      </c>
      <c r="M52" s="1401">
        <v>158.19999999999999</v>
      </c>
      <c r="N52" s="1401">
        <f>+M52/M$42*100</f>
        <v>30.19660240503913</v>
      </c>
      <c r="O52" s="1301"/>
      <c r="P52" s="1307"/>
    </row>
    <row r="53" spans="1:16" s="1346" customFormat="1" ht="14.25" customHeight="1" x14ac:dyDescent="0.2">
      <c r="A53" s="1343"/>
      <c r="B53" s="1404"/>
      <c r="C53" s="772"/>
      <c r="D53" s="1231" t="s">
        <v>586</v>
      </c>
      <c r="E53" s="1403">
        <v>96.5</v>
      </c>
      <c r="F53" s="1403">
        <f>+E53/E52*100</f>
        <v>52.133981631550519</v>
      </c>
      <c r="G53" s="1403">
        <v>101.1</v>
      </c>
      <c r="H53" s="1403">
        <f>+G53/G52*100</f>
        <v>61.198547215496369</v>
      </c>
      <c r="I53" s="1403">
        <v>93.7</v>
      </c>
      <c r="J53" s="1403">
        <f>+I53/I52*100</f>
        <v>60.141206675224645</v>
      </c>
      <c r="K53" s="1403">
        <v>90</v>
      </c>
      <c r="L53" s="1403">
        <f>+K53/K52*100</f>
        <v>58.479532163742689</v>
      </c>
      <c r="M53" s="1403">
        <v>82.8</v>
      </c>
      <c r="N53" s="1403">
        <f>+M53/M52*100</f>
        <v>52.338811630847026</v>
      </c>
      <c r="O53" s="1285"/>
      <c r="P53" s="1343"/>
    </row>
    <row r="54" spans="1:16" s="850" customFormat="1" ht="18.75" customHeight="1" x14ac:dyDescent="0.2">
      <c r="A54" s="1307"/>
      <c r="B54" s="1308"/>
      <c r="C54" s="769" t="s">
        <v>583</v>
      </c>
      <c r="D54" s="775"/>
      <c r="E54" s="1401">
        <v>124.2</v>
      </c>
      <c r="F54" s="1401">
        <f>+E54/E$42*100</f>
        <v>19.400187441424556</v>
      </c>
      <c r="G54" s="1401">
        <v>101.4</v>
      </c>
      <c r="H54" s="1401">
        <f>+G54/G$42*100</f>
        <v>18.129805113534779</v>
      </c>
      <c r="I54" s="1401">
        <v>103.4</v>
      </c>
      <c r="J54" s="1401">
        <f>+I54/I$42*100</f>
        <v>18.817106460418564</v>
      </c>
      <c r="K54" s="1401">
        <v>107.2</v>
      </c>
      <c r="L54" s="1401">
        <f>+K54/K$42*100</f>
        <v>19.734904270986746</v>
      </c>
      <c r="M54" s="1401">
        <v>89.7</v>
      </c>
      <c r="N54" s="1401">
        <f>+M54/M$42*100</f>
        <v>17.121588089330025</v>
      </c>
      <c r="O54" s="1301"/>
      <c r="P54" s="1307"/>
    </row>
    <row r="55" spans="1:16" s="1346" customFormat="1" ht="14.25" customHeight="1" x14ac:dyDescent="0.2">
      <c r="A55" s="1343"/>
      <c r="B55" s="1404"/>
      <c r="C55" s="772"/>
      <c r="D55" s="1231" t="s">
        <v>586</v>
      </c>
      <c r="E55" s="1403">
        <v>66.8</v>
      </c>
      <c r="F55" s="1403">
        <f>+E55/E54*100</f>
        <v>53.784219001610303</v>
      </c>
      <c r="G55" s="1403">
        <v>56.7</v>
      </c>
      <c r="H55" s="1403">
        <f>+G55/G54*100</f>
        <v>55.917159763313606</v>
      </c>
      <c r="I55" s="1403">
        <v>61.1</v>
      </c>
      <c r="J55" s="1403">
        <f>+I55/I54*100</f>
        <v>59.090909090909093</v>
      </c>
      <c r="K55" s="1403">
        <v>60.1</v>
      </c>
      <c r="L55" s="1403">
        <f>+K55/K54*100</f>
        <v>56.06343283582089</v>
      </c>
      <c r="M55" s="1403">
        <v>46.2</v>
      </c>
      <c r="N55" s="1403">
        <f>+M55/M54*100</f>
        <v>51.505016722408023</v>
      </c>
      <c r="O55" s="1285"/>
      <c r="P55" s="1343"/>
    </row>
    <row r="56" spans="1:16" s="850" customFormat="1" ht="13.5" customHeight="1" x14ac:dyDescent="0.2">
      <c r="A56" s="881"/>
      <c r="B56" s="882"/>
      <c r="C56" s="883" t="s">
        <v>422</v>
      </c>
      <c r="D56" s="884"/>
      <c r="E56" s="885"/>
      <c r="F56" s="1318"/>
      <c r="G56" s="885"/>
      <c r="H56" s="1318"/>
      <c r="I56" s="885"/>
      <c r="J56" s="1318"/>
      <c r="K56" s="885"/>
      <c r="L56" s="1318"/>
      <c r="M56" s="885"/>
      <c r="N56" s="1318"/>
      <c r="O56" s="886"/>
      <c r="P56" s="877"/>
    </row>
    <row r="57" spans="1:16" s="1407" customFormat="1" ht="13.5" customHeight="1" x14ac:dyDescent="0.2">
      <c r="A57" s="1405"/>
      <c r="B57" s="1308"/>
      <c r="C57" s="1320" t="s">
        <v>404</v>
      </c>
      <c r="D57" s="772"/>
      <c r="E57" s="1581" t="s">
        <v>88</v>
      </c>
      <c r="F57" s="1581"/>
      <c r="G57" s="1581"/>
      <c r="H57" s="1581"/>
      <c r="I57" s="1581"/>
      <c r="J57" s="1581"/>
      <c r="K57" s="1581"/>
      <c r="L57" s="1581"/>
      <c r="M57" s="1581"/>
      <c r="N57" s="1581"/>
      <c r="O57" s="1406"/>
      <c r="P57" s="1405"/>
    </row>
    <row r="58" spans="1:16" ht="13.5" customHeight="1" x14ac:dyDescent="0.2">
      <c r="A58" s="1264"/>
      <c r="B58" s="1408">
        <v>8</v>
      </c>
      <c r="C58" s="1553">
        <v>42887</v>
      </c>
      <c r="D58" s="1553"/>
      <c r="E58" s="1258"/>
      <c r="F58" s="1258"/>
      <c r="G58" s="1258"/>
      <c r="H58" s="1258"/>
      <c r="I58" s="1258"/>
      <c r="J58" s="1258"/>
      <c r="K58" s="1258"/>
      <c r="L58" s="1258"/>
      <c r="M58" s="1258"/>
      <c r="N58" s="1258"/>
      <c r="O58" s="1409"/>
      <c r="P58" s="1264"/>
    </row>
  </sheetData>
  <mergeCells count="161">
    <mergeCell ref="C42:D42"/>
    <mergeCell ref="E57:N57"/>
    <mergeCell ref="C58:D58"/>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593" t="s">
        <v>405</v>
      </c>
      <c r="C1" s="1593"/>
      <c r="D1" s="1593"/>
      <c r="E1" s="133"/>
      <c r="F1" s="133"/>
      <c r="G1" s="133"/>
      <c r="H1" s="133"/>
      <c r="I1" s="133"/>
      <c r="J1" s="133"/>
      <c r="K1" s="133"/>
      <c r="L1" s="133"/>
      <c r="M1" s="133"/>
      <c r="N1" s="133"/>
      <c r="O1" s="133"/>
      <c r="P1" s="133"/>
      <c r="Q1" s="133"/>
      <c r="R1" s="133"/>
      <c r="S1" s="131"/>
    </row>
    <row r="2" spans="1:19" ht="6" customHeight="1" x14ac:dyDescent="0.2">
      <c r="A2" s="131"/>
      <c r="B2" s="598"/>
      <c r="C2" s="598"/>
      <c r="D2" s="598"/>
      <c r="E2" s="227"/>
      <c r="F2" s="227"/>
      <c r="G2" s="227"/>
      <c r="H2" s="227"/>
      <c r="I2" s="227"/>
      <c r="J2" s="227"/>
      <c r="K2" s="227"/>
      <c r="L2" s="227"/>
      <c r="M2" s="227"/>
      <c r="N2" s="227"/>
      <c r="O2" s="227"/>
      <c r="P2" s="227"/>
      <c r="Q2" s="227"/>
      <c r="R2" s="228"/>
      <c r="S2" s="133"/>
    </row>
    <row r="3" spans="1:19" ht="10.5" customHeight="1" thickBot="1" x14ac:dyDescent="0.25">
      <c r="A3" s="131"/>
      <c r="B3" s="133"/>
      <c r="C3" s="133"/>
      <c r="D3" s="133"/>
      <c r="E3" s="569"/>
      <c r="F3" s="569"/>
      <c r="G3" s="133"/>
      <c r="H3" s="133"/>
      <c r="I3" s="133"/>
      <c r="J3" s="133"/>
      <c r="K3" s="133"/>
      <c r="L3" s="133"/>
      <c r="M3" s="133"/>
      <c r="N3" s="133"/>
      <c r="O3" s="133"/>
      <c r="P3" s="569"/>
      <c r="Q3" s="569" t="s">
        <v>70</v>
      </c>
      <c r="R3" s="229"/>
      <c r="S3" s="133"/>
    </row>
    <row r="4" spans="1:19" ht="13.5" customHeight="1" thickBot="1" x14ac:dyDescent="0.25">
      <c r="A4" s="131"/>
      <c r="B4" s="133"/>
      <c r="C4" s="392" t="s">
        <v>406</v>
      </c>
      <c r="D4" s="397"/>
      <c r="E4" s="398"/>
      <c r="F4" s="398"/>
      <c r="G4" s="398"/>
      <c r="H4" s="398"/>
      <c r="I4" s="398"/>
      <c r="J4" s="398"/>
      <c r="K4" s="398"/>
      <c r="L4" s="398"/>
      <c r="M4" s="398"/>
      <c r="N4" s="398"/>
      <c r="O4" s="398"/>
      <c r="P4" s="398"/>
      <c r="Q4" s="399"/>
      <c r="R4" s="229"/>
      <c r="S4" s="133"/>
    </row>
    <row r="5" spans="1:19" ht="12" customHeight="1" x14ac:dyDescent="0.2">
      <c r="A5" s="131"/>
      <c r="B5" s="133"/>
      <c r="C5" s="933" t="s">
        <v>78</v>
      </c>
      <c r="D5" s="933"/>
      <c r="E5" s="180"/>
      <c r="F5" s="180"/>
      <c r="G5" s="180"/>
      <c r="H5" s="180"/>
      <c r="I5" s="180"/>
      <c r="J5" s="180"/>
      <c r="K5" s="180"/>
      <c r="L5" s="180"/>
      <c r="M5" s="180"/>
      <c r="N5" s="180"/>
      <c r="O5" s="180"/>
      <c r="P5" s="180"/>
      <c r="Q5" s="180"/>
      <c r="R5" s="229"/>
      <c r="S5" s="133"/>
    </row>
    <row r="6" spans="1:19" s="92" customFormat="1" ht="13.5" customHeight="1" x14ac:dyDescent="0.2">
      <c r="A6" s="159"/>
      <c r="B6" s="168"/>
      <c r="C6" s="1590" t="s">
        <v>127</v>
      </c>
      <c r="D6" s="1591"/>
      <c r="E6" s="1591"/>
      <c r="F6" s="1591"/>
      <c r="G6" s="1591"/>
      <c r="H6" s="1591"/>
      <c r="I6" s="1591"/>
      <c r="J6" s="1591"/>
      <c r="K6" s="1591"/>
      <c r="L6" s="1591"/>
      <c r="M6" s="1591"/>
      <c r="N6" s="1591"/>
      <c r="O6" s="1591"/>
      <c r="P6" s="1591"/>
      <c r="Q6" s="1592"/>
      <c r="R6" s="229"/>
      <c r="S6" s="2"/>
    </row>
    <row r="7" spans="1:19" s="92" customFormat="1" ht="3.75" customHeight="1" x14ac:dyDescent="0.2">
      <c r="A7" s="159"/>
      <c r="B7" s="168"/>
      <c r="C7" s="934"/>
      <c r="D7" s="934"/>
      <c r="E7" s="935"/>
      <c r="F7" s="935"/>
      <c r="G7" s="935"/>
      <c r="H7" s="935"/>
      <c r="I7" s="935"/>
      <c r="J7" s="935"/>
      <c r="K7" s="935"/>
      <c r="L7" s="935"/>
      <c r="M7" s="935"/>
      <c r="N7" s="935"/>
      <c r="O7" s="935"/>
      <c r="P7" s="935"/>
      <c r="Q7" s="935"/>
      <c r="R7" s="229"/>
      <c r="S7" s="2"/>
    </row>
    <row r="8" spans="1:19" s="92" customFormat="1" ht="13.5" customHeight="1" x14ac:dyDescent="0.2">
      <c r="A8" s="159"/>
      <c r="B8" s="168"/>
      <c r="C8" s="935"/>
      <c r="D8" s="935"/>
      <c r="E8" s="1594">
        <v>2016</v>
      </c>
      <c r="F8" s="1594"/>
      <c r="G8" s="1594"/>
      <c r="H8" s="1594"/>
      <c r="I8" s="1594"/>
      <c r="J8" s="1594"/>
      <c r="K8" s="1594"/>
      <c r="L8" s="1594"/>
      <c r="M8" s="1595">
        <v>2017</v>
      </c>
      <c r="N8" s="1595"/>
      <c r="O8" s="1595"/>
      <c r="P8" s="1595"/>
      <c r="Q8" s="1595"/>
      <c r="R8" s="229"/>
      <c r="S8" s="2"/>
    </row>
    <row r="9" spans="1:19" ht="12.75" customHeight="1" x14ac:dyDescent="0.2">
      <c r="A9" s="131"/>
      <c r="B9" s="133"/>
      <c r="C9" s="1585"/>
      <c r="D9" s="1585"/>
      <c r="E9" s="724" t="s">
        <v>101</v>
      </c>
      <c r="F9" s="724" t="s">
        <v>100</v>
      </c>
      <c r="G9" s="724" t="s">
        <v>99</v>
      </c>
      <c r="H9" s="724" t="s">
        <v>98</v>
      </c>
      <c r="I9" s="724" t="s">
        <v>97</v>
      </c>
      <c r="J9" s="724" t="s">
        <v>96</v>
      </c>
      <c r="K9" s="724" t="s">
        <v>95</v>
      </c>
      <c r="L9" s="724" t="s">
        <v>94</v>
      </c>
      <c r="M9" s="724" t="s">
        <v>93</v>
      </c>
      <c r="N9" s="724" t="s">
        <v>104</v>
      </c>
      <c r="O9" s="724" t="s">
        <v>103</v>
      </c>
      <c r="P9" s="724" t="s">
        <v>102</v>
      </c>
      <c r="Q9" s="724" t="s">
        <v>101</v>
      </c>
      <c r="R9" s="229"/>
      <c r="S9" s="133"/>
    </row>
    <row r="10" spans="1:19" ht="3.75" customHeight="1" x14ac:dyDescent="0.2">
      <c r="A10" s="131"/>
      <c r="B10" s="133"/>
      <c r="C10" s="893"/>
      <c r="D10" s="893"/>
      <c r="E10" s="890"/>
      <c r="F10" s="890"/>
      <c r="G10" s="890"/>
      <c r="H10" s="890"/>
      <c r="I10" s="890"/>
      <c r="J10" s="890"/>
      <c r="K10" s="890"/>
      <c r="L10" s="890"/>
      <c r="M10" s="890"/>
      <c r="N10" s="890"/>
      <c r="O10" s="890"/>
      <c r="P10" s="890"/>
      <c r="Q10" s="890"/>
      <c r="R10" s="229"/>
      <c r="S10" s="133"/>
    </row>
    <row r="11" spans="1:19" ht="13.5" customHeight="1" x14ac:dyDescent="0.2">
      <c r="A11" s="131"/>
      <c r="B11" s="133"/>
      <c r="C11" s="1588" t="s">
        <v>390</v>
      </c>
      <c r="D11" s="1589"/>
      <c r="E11" s="891"/>
      <c r="F11" s="891"/>
      <c r="G11" s="891"/>
      <c r="H11" s="891"/>
      <c r="I11" s="891"/>
      <c r="J11" s="891"/>
      <c r="K11" s="891"/>
      <c r="L11" s="891"/>
      <c r="M11" s="891"/>
      <c r="N11" s="891"/>
      <c r="O11" s="891"/>
      <c r="P11" s="891"/>
      <c r="Q11" s="891"/>
      <c r="R11" s="229"/>
      <c r="S11" s="133"/>
    </row>
    <row r="12" spans="1:19" s="167" customFormat="1" ht="13.5" customHeight="1" x14ac:dyDescent="0.2">
      <c r="A12" s="159"/>
      <c r="B12" s="168"/>
      <c r="D12" s="939" t="s">
        <v>68</v>
      </c>
      <c r="E12" s="894">
        <v>70</v>
      </c>
      <c r="F12" s="894">
        <v>72</v>
      </c>
      <c r="G12" s="894">
        <v>67</v>
      </c>
      <c r="H12" s="894">
        <v>51</v>
      </c>
      <c r="I12" s="894">
        <v>64</v>
      </c>
      <c r="J12" s="894">
        <v>74</v>
      </c>
      <c r="K12" s="894">
        <v>89</v>
      </c>
      <c r="L12" s="894">
        <v>95</v>
      </c>
      <c r="M12" s="894">
        <v>87</v>
      </c>
      <c r="N12" s="894">
        <v>78</v>
      </c>
      <c r="O12" s="894">
        <v>66</v>
      </c>
      <c r="P12" s="894">
        <v>61</v>
      </c>
      <c r="Q12" s="894">
        <v>45</v>
      </c>
      <c r="R12" s="229"/>
      <c r="S12" s="133"/>
    </row>
    <row r="13" spans="1:19" s="156" customFormat="1" ht="18.75" customHeight="1" x14ac:dyDescent="0.2">
      <c r="A13" s="159"/>
      <c r="B13" s="168"/>
      <c r="C13" s="597"/>
      <c r="D13" s="230"/>
      <c r="E13" s="161"/>
      <c r="F13" s="161"/>
      <c r="G13" s="161"/>
      <c r="H13" s="161"/>
      <c r="I13" s="161"/>
      <c r="J13" s="161"/>
      <c r="K13" s="161"/>
      <c r="L13" s="161"/>
      <c r="M13" s="161"/>
      <c r="N13" s="161"/>
      <c r="O13" s="161"/>
      <c r="P13" s="161"/>
      <c r="Q13" s="161"/>
      <c r="R13" s="229"/>
      <c r="S13" s="133"/>
    </row>
    <row r="14" spans="1:19" s="156" customFormat="1" ht="13.5" customHeight="1" x14ac:dyDescent="0.2">
      <c r="A14" s="159"/>
      <c r="B14" s="168"/>
      <c r="C14" s="1588" t="s">
        <v>144</v>
      </c>
      <c r="D14" s="1589"/>
      <c r="E14" s="161"/>
      <c r="F14" s="161"/>
      <c r="G14" s="161"/>
      <c r="H14" s="161"/>
      <c r="I14" s="161"/>
      <c r="J14" s="161"/>
      <c r="K14" s="161"/>
      <c r="L14" s="161"/>
      <c r="M14" s="161"/>
      <c r="N14" s="161"/>
      <c r="O14" s="161"/>
      <c r="P14" s="161"/>
      <c r="Q14" s="161"/>
      <c r="R14" s="229"/>
      <c r="S14" s="133"/>
    </row>
    <row r="15" spans="1:19" s="163" customFormat="1" ht="13.5" customHeight="1" x14ac:dyDescent="0.2">
      <c r="A15" s="159"/>
      <c r="B15" s="168"/>
      <c r="D15" s="939" t="s">
        <v>68</v>
      </c>
      <c r="E15" s="927">
        <v>885</v>
      </c>
      <c r="F15" s="927">
        <v>1135</v>
      </c>
      <c r="G15" s="927">
        <v>822</v>
      </c>
      <c r="H15" s="927">
        <v>794</v>
      </c>
      <c r="I15" s="927">
        <v>857</v>
      </c>
      <c r="J15" s="927">
        <v>1206</v>
      </c>
      <c r="K15" s="927">
        <v>1448</v>
      </c>
      <c r="L15" s="927">
        <v>1983</v>
      </c>
      <c r="M15" s="927">
        <v>1653</v>
      </c>
      <c r="N15" s="927">
        <v>1154</v>
      </c>
      <c r="O15" s="927">
        <v>892</v>
      </c>
      <c r="P15" s="927">
        <v>1028</v>
      </c>
      <c r="Q15" s="927">
        <v>1001</v>
      </c>
      <c r="R15" s="232"/>
      <c r="S15" s="157"/>
    </row>
    <row r="16" spans="1:19" s="137" customFormat="1" ht="26.25" customHeight="1" x14ac:dyDescent="0.2">
      <c r="A16" s="959"/>
      <c r="B16" s="136"/>
      <c r="C16" s="960"/>
      <c r="D16" s="961" t="s">
        <v>627</v>
      </c>
      <c r="E16" s="962">
        <v>514</v>
      </c>
      <c r="F16" s="962">
        <v>533</v>
      </c>
      <c r="G16" s="962">
        <v>404</v>
      </c>
      <c r="H16" s="962">
        <v>533</v>
      </c>
      <c r="I16" s="962">
        <v>571</v>
      </c>
      <c r="J16" s="962">
        <v>913</v>
      </c>
      <c r="K16" s="962">
        <v>1091</v>
      </c>
      <c r="L16" s="962">
        <v>1287</v>
      </c>
      <c r="M16" s="962">
        <v>1230</v>
      </c>
      <c r="N16" s="962">
        <v>612</v>
      </c>
      <c r="O16" s="962">
        <v>594</v>
      </c>
      <c r="P16" s="962">
        <v>724</v>
      </c>
      <c r="Q16" s="962">
        <v>819</v>
      </c>
      <c r="R16" s="957"/>
      <c r="S16" s="136"/>
    </row>
    <row r="17" spans="1:19" s="156" customFormat="1" ht="18.75" customHeight="1" x14ac:dyDescent="0.2">
      <c r="A17" s="159"/>
      <c r="B17" s="155"/>
      <c r="C17" s="597" t="s">
        <v>235</v>
      </c>
      <c r="D17" s="963" t="s">
        <v>628</v>
      </c>
      <c r="E17" s="948">
        <v>371</v>
      </c>
      <c r="F17" s="948">
        <v>602</v>
      </c>
      <c r="G17" s="948">
        <v>418</v>
      </c>
      <c r="H17" s="948">
        <v>261</v>
      </c>
      <c r="I17" s="948">
        <v>286</v>
      </c>
      <c r="J17" s="948">
        <v>293</v>
      </c>
      <c r="K17" s="948">
        <v>357</v>
      </c>
      <c r="L17" s="948">
        <v>696</v>
      </c>
      <c r="M17" s="948">
        <v>423</v>
      </c>
      <c r="N17" s="948">
        <v>542</v>
      </c>
      <c r="O17" s="948">
        <v>298</v>
      </c>
      <c r="P17" s="948">
        <v>304</v>
      </c>
      <c r="Q17" s="948">
        <v>182</v>
      </c>
      <c r="R17" s="229"/>
      <c r="S17" s="133"/>
    </row>
    <row r="18" spans="1:19" s="156" customFormat="1" x14ac:dyDescent="0.2">
      <c r="A18" s="159"/>
      <c r="B18" s="155"/>
      <c r="C18" s="597"/>
      <c r="D18" s="233"/>
      <c r="E18" s="161"/>
      <c r="F18" s="161"/>
      <c r="G18" s="161"/>
      <c r="H18" s="161"/>
      <c r="I18" s="161"/>
      <c r="J18" s="161"/>
      <c r="K18" s="161"/>
      <c r="L18" s="161"/>
      <c r="M18" s="161"/>
      <c r="N18" s="161"/>
      <c r="O18" s="161"/>
      <c r="P18" s="161"/>
      <c r="Q18" s="161"/>
      <c r="R18" s="229"/>
      <c r="S18" s="133"/>
    </row>
    <row r="19" spans="1:19" s="156" customFormat="1" ht="13.5" customHeight="1" x14ac:dyDescent="0.2">
      <c r="A19" s="159"/>
      <c r="B19" s="155"/>
      <c r="C19" s="597"/>
      <c r="D19" s="233"/>
      <c r="E19" s="151"/>
      <c r="F19" s="151"/>
      <c r="G19" s="151"/>
      <c r="H19" s="151"/>
      <c r="I19" s="151"/>
      <c r="J19" s="151"/>
      <c r="K19" s="151"/>
      <c r="L19" s="151"/>
      <c r="M19" s="151"/>
      <c r="N19" s="151"/>
      <c r="O19" s="151"/>
      <c r="P19" s="151"/>
      <c r="Q19" s="151"/>
      <c r="R19" s="229"/>
      <c r="S19" s="133"/>
    </row>
    <row r="20" spans="1:19" s="156" customFormat="1" ht="13.5" customHeight="1" x14ac:dyDescent="0.2">
      <c r="A20" s="159"/>
      <c r="B20" s="155"/>
      <c r="C20" s="597"/>
      <c r="D20" s="478"/>
      <c r="E20" s="162"/>
      <c r="F20" s="162"/>
      <c r="G20" s="162"/>
      <c r="H20" s="162"/>
      <c r="I20" s="162"/>
      <c r="J20" s="162"/>
      <c r="K20" s="162"/>
      <c r="L20" s="162"/>
      <c r="M20" s="162"/>
      <c r="N20" s="162"/>
      <c r="O20" s="162"/>
      <c r="P20" s="162"/>
      <c r="Q20" s="162"/>
      <c r="R20" s="229"/>
      <c r="S20" s="133"/>
    </row>
    <row r="21" spans="1:19" s="156" customFormat="1" ht="13.5" customHeight="1" x14ac:dyDescent="0.2">
      <c r="A21" s="159"/>
      <c r="B21" s="155"/>
      <c r="C21" s="597"/>
      <c r="D21" s="478"/>
      <c r="E21" s="162"/>
      <c r="F21" s="162"/>
      <c r="G21" s="162"/>
      <c r="H21" s="162"/>
      <c r="I21" s="162"/>
      <c r="J21" s="162"/>
      <c r="K21" s="162"/>
      <c r="L21" s="162"/>
      <c r="M21" s="162"/>
      <c r="N21" s="162"/>
      <c r="O21" s="162"/>
      <c r="P21" s="162"/>
      <c r="Q21" s="162"/>
      <c r="R21" s="229"/>
      <c r="S21" s="133"/>
    </row>
    <row r="22" spans="1:19" s="156" customFormat="1" ht="13.5" customHeight="1" x14ac:dyDescent="0.2">
      <c r="A22" s="154"/>
      <c r="B22" s="155"/>
      <c r="C22" s="597"/>
      <c r="D22" s="478"/>
      <c r="E22" s="162"/>
      <c r="F22" s="162"/>
      <c r="G22" s="162"/>
      <c r="H22" s="162"/>
      <c r="I22" s="162"/>
      <c r="J22" s="162"/>
      <c r="K22" s="162"/>
      <c r="L22" s="162"/>
      <c r="M22" s="162"/>
      <c r="N22" s="162"/>
      <c r="O22" s="162"/>
      <c r="P22" s="162"/>
      <c r="Q22" s="162"/>
      <c r="R22" s="229"/>
      <c r="S22" s="133"/>
    </row>
    <row r="23" spans="1:19" s="156" customFormat="1" ht="13.5" customHeight="1" x14ac:dyDescent="0.2">
      <c r="A23" s="154"/>
      <c r="B23" s="155"/>
      <c r="C23" s="597"/>
      <c r="D23" s="478"/>
      <c r="E23" s="162"/>
      <c r="F23" s="162"/>
      <c r="G23" s="162"/>
      <c r="H23" s="162"/>
      <c r="I23" s="162"/>
      <c r="J23" s="162"/>
      <c r="K23" s="162"/>
      <c r="L23" s="162"/>
      <c r="M23" s="162"/>
      <c r="N23" s="162"/>
      <c r="O23" s="162"/>
      <c r="P23" s="162"/>
      <c r="Q23" s="162"/>
      <c r="R23" s="229"/>
      <c r="S23" s="133"/>
    </row>
    <row r="24" spans="1:19" s="156" customFormat="1" ht="13.5" customHeight="1" x14ac:dyDescent="0.2">
      <c r="A24" s="154"/>
      <c r="B24" s="155"/>
      <c r="C24" s="597"/>
      <c r="D24" s="478"/>
      <c r="E24" s="162"/>
      <c r="F24" s="162"/>
      <c r="G24" s="162"/>
      <c r="H24" s="162"/>
      <c r="I24" s="162"/>
      <c r="J24" s="162"/>
      <c r="K24" s="162"/>
      <c r="L24" s="162"/>
      <c r="M24" s="162"/>
      <c r="N24" s="162"/>
      <c r="O24" s="162"/>
      <c r="P24" s="162"/>
      <c r="Q24" s="162"/>
      <c r="R24" s="229"/>
      <c r="S24" s="133"/>
    </row>
    <row r="25" spans="1:19" s="156" customFormat="1" ht="13.5" customHeight="1" x14ac:dyDescent="0.2">
      <c r="A25" s="154"/>
      <c r="B25" s="155"/>
      <c r="C25" s="597"/>
      <c r="D25" s="478"/>
      <c r="E25" s="162"/>
      <c r="F25" s="162"/>
      <c r="G25" s="162"/>
      <c r="H25" s="162"/>
      <c r="I25" s="162"/>
      <c r="J25" s="162"/>
      <c r="K25" s="162"/>
      <c r="L25" s="162"/>
      <c r="M25" s="162"/>
      <c r="N25" s="162"/>
      <c r="O25" s="162"/>
      <c r="P25" s="162"/>
      <c r="Q25" s="162"/>
      <c r="R25" s="229"/>
      <c r="S25" s="133"/>
    </row>
    <row r="26" spans="1:19" s="163" customFormat="1" ht="13.5" customHeight="1" x14ac:dyDescent="0.2">
      <c r="A26" s="164"/>
      <c r="B26" s="165"/>
      <c r="C26" s="479"/>
      <c r="D26" s="231"/>
      <c r="E26" s="166"/>
      <c r="F26" s="166"/>
      <c r="G26" s="166"/>
      <c r="H26" s="166"/>
      <c r="I26" s="166"/>
      <c r="J26" s="166"/>
      <c r="K26" s="166"/>
      <c r="L26" s="166"/>
      <c r="M26" s="166"/>
      <c r="N26" s="166"/>
      <c r="O26" s="166"/>
      <c r="P26" s="166"/>
      <c r="Q26" s="166"/>
      <c r="R26" s="232"/>
      <c r="S26" s="157"/>
    </row>
    <row r="27" spans="1:19" ht="13.5" customHeight="1" x14ac:dyDescent="0.2">
      <c r="A27" s="131"/>
      <c r="B27" s="133"/>
      <c r="C27" s="597"/>
      <c r="D27" s="134"/>
      <c r="E27" s="162"/>
      <c r="F27" s="162"/>
      <c r="G27" s="162"/>
      <c r="H27" s="162"/>
      <c r="I27" s="162"/>
      <c r="J27" s="162"/>
      <c r="K27" s="162"/>
      <c r="L27" s="162"/>
      <c r="M27" s="162"/>
      <c r="N27" s="162"/>
      <c r="O27" s="162"/>
      <c r="P27" s="162"/>
      <c r="Q27" s="162"/>
      <c r="R27" s="229"/>
      <c r="S27" s="133"/>
    </row>
    <row r="28" spans="1:19" s="156" customFormat="1" ht="13.5" customHeight="1" x14ac:dyDescent="0.2">
      <c r="A28" s="154"/>
      <c r="B28" s="155"/>
      <c r="C28" s="597"/>
      <c r="D28" s="134"/>
      <c r="E28" s="162"/>
      <c r="F28" s="162"/>
      <c r="G28" s="162"/>
      <c r="H28" s="162"/>
      <c r="I28" s="162"/>
      <c r="J28" s="162"/>
      <c r="K28" s="162"/>
      <c r="L28" s="162"/>
      <c r="M28" s="162"/>
      <c r="N28" s="162"/>
      <c r="O28" s="162"/>
      <c r="P28" s="162"/>
      <c r="Q28" s="162"/>
      <c r="R28" s="229"/>
      <c r="S28" s="133"/>
    </row>
    <row r="29" spans="1:19" s="156" customFormat="1" ht="13.5" customHeight="1" x14ac:dyDescent="0.2">
      <c r="A29" s="154"/>
      <c r="B29" s="155"/>
      <c r="C29" s="597"/>
      <c r="D29" s="233"/>
      <c r="E29" s="162"/>
      <c r="F29" s="162"/>
      <c r="G29" s="162"/>
      <c r="H29" s="162"/>
      <c r="I29" s="162"/>
      <c r="J29" s="162"/>
      <c r="K29" s="162"/>
      <c r="L29" s="162"/>
      <c r="M29" s="162"/>
      <c r="N29" s="162"/>
      <c r="O29" s="162"/>
      <c r="P29" s="162"/>
      <c r="Q29" s="162"/>
      <c r="R29" s="229"/>
      <c r="S29" s="133"/>
    </row>
    <row r="30" spans="1:19" s="156" customFormat="1" ht="13.5" customHeight="1" x14ac:dyDescent="0.2">
      <c r="A30" s="154"/>
      <c r="B30" s="155"/>
      <c r="C30" s="597"/>
      <c r="D30" s="727"/>
      <c r="E30" s="728"/>
      <c r="F30" s="728"/>
      <c r="G30" s="728"/>
      <c r="H30" s="728"/>
      <c r="I30" s="728"/>
      <c r="J30" s="728"/>
      <c r="K30" s="728"/>
      <c r="L30" s="728"/>
      <c r="M30" s="728"/>
      <c r="N30" s="728"/>
      <c r="O30" s="728"/>
      <c r="P30" s="728"/>
      <c r="Q30" s="728"/>
      <c r="R30" s="229"/>
      <c r="S30" s="133"/>
    </row>
    <row r="31" spans="1:19" s="163" customFormat="1" ht="13.5" customHeight="1" x14ac:dyDescent="0.2">
      <c r="A31" s="164"/>
      <c r="B31" s="165"/>
      <c r="C31" s="479"/>
      <c r="D31" s="729"/>
      <c r="E31" s="729"/>
      <c r="F31" s="729"/>
      <c r="G31" s="729"/>
      <c r="H31" s="729"/>
      <c r="I31" s="729"/>
      <c r="J31" s="729"/>
      <c r="K31" s="729"/>
      <c r="L31" s="729"/>
      <c r="M31" s="729"/>
      <c r="N31" s="729"/>
      <c r="O31" s="729"/>
      <c r="P31" s="729"/>
      <c r="Q31" s="729"/>
      <c r="R31" s="232"/>
      <c r="S31" s="157"/>
    </row>
    <row r="32" spans="1:19" ht="35.25" customHeight="1" x14ac:dyDescent="0.2">
      <c r="A32" s="131"/>
      <c r="B32" s="133"/>
      <c r="C32" s="597"/>
      <c r="D32" s="730"/>
      <c r="E32" s="728"/>
      <c r="F32" s="728"/>
      <c r="G32" s="728"/>
      <c r="H32" s="728"/>
      <c r="I32" s="728"/>
      <c r="J32" s="728"/>
      <c r="K32" s="728"/>
      <c r="L32" s="728"/>
      <c r="M32" s="728"/>
      <c r="N32" s="728"/>
      <c r="O32" s="728"/>
      <c r="P32" s="728"/>
      <c r="Q32" s="728"/>
      <c r="R32" s="229"/>
      <c r="S32" s="133"/>
    </row>
    <row r="33" spans="1:19" ht="13.5" customHeight="1" x14ac:dyDescent="0.2">
      <c r="A33" s="131"/>
      <c r="B33" s="133"/>
      <c r="C33" s="940" t="s">
        <v>178</v>
      </c>
      <c r="D33" s="941"/>
      <c r="E33" s="941"/>
      <c r="F33" s="941"/>
      <c r="G33" s="941"/>
      <c r="H33" s="941"/>
      <c r="I33" s="941"/>
      <c r="J33" s="941"/>
      <c r="K33" s="941"/>
      <c r="L33" s="941"/>
      <c r="M33" s="941"/>
      <c r="N33" s="941"/>
      <c r="O33" s="941"/>
      <c r="P33" s="941"/>
      <c r="Q33" s="942"/>
      <c r="R33" s="229"/>
      <c r="S33" s="160"/>
    </row>
    <row r="34" spans="1:19" s="156" customFormat="1" ht="3.75" customHeight="1" x14ac:dyDescent="0.2">
      <c r="A34" s="154"/>
      <c r="B34" s="155"/>
      <c r="C34" s="597"/>
      <c r="D34" s="233"/>
      <c r="E34" s="162"/>
      <c r="F34" s="162"/>
      <c r="G34" s="162"/>
      <c r="H34" s="162"/>
      <c r="I34" s="162"/>
      <c r="J34" s="162"/>
      <c r="K34" s="162"/>
      <c r="L34" s="162"/>
      <c r="M34" s="162"/>
      <c r="N34" s="162"/>
      <c r="O34" s="162"/>
      <c r="P34" s="162"/>
      <c r="Q34" s="162"/>
      <c r="R34" s="229"/>
      <c r="S34" s="133"/>
    </row>
    <row r="35" spans="1:19" ht="12.75" customHeight="1" x14ac:dyDescent="0.2">
      <c r="A35" s="131"/>
      <c r="B35" s="133"/>
      <c r="C35" s="1585"/>
      <c r="D35" s="1585"/>
      <c r="E35" s="926">
        <v>2004</v>
      </c>
      <c r="F35" s="928" t="s">
        <v>629</v>
      </c>
      <c r="G35" s="928" t="s">
        <v>630</v>
      </c>
      <c r="H35" s="928" t="s">
        <v>631</v>
      </c>
      <c r="I35" s="926" t="s">
        <v>632</v>
      </c>
      <c r="J35" s="926" t="s">
        <v>633</v>
      </c>
      <c r="K35" s="926" t="s">
        <v>634</v>
      </c>
      <c r="L35" s="919" t="s">
        <v>635</v>
      </c>
      <c r="M35" s="922" t="s">
        <v>636</v>
      </c>
      <c r="N35" s="936">
        <v>2013</v>
      </c>
      <c r="O35" s="936">
        <v>2014</v>
      </c>
      <c r="P35" s="936">
        <v>2015</v>
      </c>
      <c r="Q35" s="936">
        <v>2016</v>
      </c>
      <c r="R35" s="229"/>
      <c r="S35" s="133"/>
    </row>
    <row r="36" spans="1:19" ht="3.75" customHeight="1" x14ac:dyDescent="0.2">
      <c r="A36" s="131"/>
      <c r="B36" s="133"/>
      <c r="C36" s="893"/>
      <c r="D36" s="893"/>
      <c r="E36" s="879"/>
      <c r="F36" s="879"/>
      <c r="G36" s="914"/>
      <c r="H36" s="929"/>
      <c r="I36" s="995"/>
      <c r="J36" s="995"/>
      <c r="K36" s="995"/>
      <c r="L36" s="914"/>
      <c r="M36" s="914"/>
      <c r="N36" s="937"/>
      <c r="O36" s="937"/>
      <c r="P36" s="937"/>
      <c r="Q36" s="937"/>
      <c r="R36" s="229"/>
      <c r="S36" s="133"/>
    </row>
    <row r="37" spans="1:19" ht="13.5" customHeight="1" x14ac:dyDescent="0.2">
      <c r="A37" s="131"/>
      <c r="B37" s="133"/>
      <c r="C37" s="1588" t="s">
        <v>390</v>
      </c>
      <c r="D37" s="1589"/>
      <c r="E37" s="879"/>
      <c r="F37" s="879"/>
      <c r="G37" s="914"/>
      <c r="H37" s="929"/>
      <c r="I37" s="995"/>
      <c r="J37" s="995"/>
      <c r="K37" s="995"/>
      <c r="L37" s="914"/>
      <c r="M37" s="914"/>
      <c r="N37" s="937"/>
      <c r="O37" s="937"/>
      <c r="P37" s="937"/>
      <c r="Q37" s="937"/>
      <c r="R37" s="229"/>
      <c r="S37" s="133"/>
    </row>
    <row r="38" spans="1:19" s="167" customFormat="1" ht="13.5" customHeight="1" x14ac:dyDescent="0.2">
      <c r="A38" s="159"/>
      <c r="B38" s="168"/>
      <c r="D38" s="939" t="s">
        <v>68</v>
      </c>
      <c r="E38" s="938" t="s">
        <v>391</v>
      </c>
      <c r="F38" s="894">
        <v>34</v>
      </c>
      <c r="G38" s="894">
        <v>49</v>
      </c>
      <c r="H38" s="894">
        <v>28</v>
      </c>
      <c r="I38" s="911">
        <v>54</v>
      </c>
      <c r="J38" s="911">
        <v>423</v>
      </c>
      <c r="K38" s="911">
        <v>324</v>
      </c>
      <c r="L38" s="920">
        <v>266</v>
      </c>
      <c r="M38" s="923">
        <v>550</v>
      </c>
      <c r="N38" s="915">
        <v>547</v>
      </c>
      <c r="O38" s="915">
        <v>344</v>
      </c>
      <c r="P38" s="915">
        <v>254</v>
      </c>
      <c r="Q38" s="915">
        <v>211</v>
      </c>
      <c r="R38" s="229"/>
      <c r="S38" s="133"/>
    </row>
    <row r="39" spans="1:19" s="156" customFormat="1" ht="18.75" customHeight="1" x14ac:dyDescent="0.2">
      <c r="A39" s="154"/>
      <c r="B39" s="155"/>
      <c r="C39" s="597"/>
      <c r="D39" s="230"/>
      <c r="E39" s="880"/>
      <c r="F39" s="880"/>
      <c r="G39" s="924"/>
      <c r="H39" s="161"/>
      <c r="I39" s="913"/>
      <c r="J39" s="913"/>
      <c r="K39" s="913"/>
      <c r="L39" s="916"/>
      <c r="M39" s="924"/>
      <c r="N39" s="918"/>
      <c r="O39" s="918"/>
      <c r="P39" s="918"/>
      <c r="Q39" s="918"/>
      <c r="R39" s="229"/>
      <c r="S39" s="133"/>
    </row>
    <row r="40" spans="1:19" s="156" customFormat="1" ht="13.5" customHeight="1" x14ac:dyDescent="0.2">
      <c r="A40" s="154"/>
      <c r="B40" s="155"/>
      <c r="C40" s="1588" t="s">
        <v>144</v>
      </c>
      <c r="D40" s="1589"/>
      <c r="E40" s="880"/>
      <c r="F40" s="880"/>
      <c r="G40" s="924"/>
      <c r="H40" s="161"/>
      <c r="I40" s="913"/>
      <c r="J40" s="913"/>
      <c r="K40" s="913"/>
      <c r="L40" s="916"/>
      <c r="M40" s="924"/>
      <c r="N40" s="918"/>
      <c r="O40" s="918"/>
      <c r="P40" s="918"/>
      <c r="Q40" s="918"/>
      <c r="R40" s="229"/>
      <c r="S40" s="133"/>
    </row>
    <row r="41" spans="1:19" s="163" customFormat="1" ht="13.5" customHeight="1" x14ac:dyDescent="0.2">
      <c r="A41" s="164"/>
      <c r="B41" s="165"/>
      <c r="D41" s="939" t="s">
        <v>68</v>
      </c>
      <c r="E41" s="938" t="s">
        <v>391</v>
      </c>
      <c r="F41" s="895">
        <v>588</v>
      </c>
      <c r="G41" s="895">
        <v>664</v>
      </c>
      <c r="H41" s="895">
        <v>891</v>
      </c>
      <c r="I41" s="912">
        <v>1422</v>
      </c>
      <c r="J41" s="912">
        <v>19278</v>
      </c>
      <c r="K41" s="912">
        <v>6145</v>
      </c>
      <c r="L41" s="921">
        <v>3601</v>
      </c>
      <c r="M41" s="925">
        <v>8703</v>
      </c>
      <c r="N41" s="917">
        <v>7434</v>
      </c>
      <c r="O41" s="917">
        <v>4460</v>
      </c>
      <c r="P41" s="917">
        <v>3872</v>
      </c>
      <c r="Q41" s="917">
        <v>4126</v>
      </c>
      <c r="R41" s="232"/>
      <c r="S41" s="157"/>
    </row>
    <row r="42" spans="1:19" s="137" customFormat="1" ht="26.25" customHeight="1" x14ac:dyDescent="0.2">
      <c r="A42" s="135"/>
      <c r="B42" s="136"/>
      <c r="C42" s="960"/>
      <c r="D42" s="961" t="s">
        <v>627</v>
      </c>
      <c r="E42" s="964" t="s">
        <v>391</v>
      </c>
      <c r="F42" s="966">
        <v>186</v>
      </c>
      <c r="G42" s="966">
        <v>101</v>
      </c>
      <c r="H42" s="966">
        <v>116</v>
      </c>
      <c r="I42" s="965">
        <v>122</v>
      </c>
      <c r="J42" s="965">
        <v>9492</v>
      </c>
      <c r="K42" s="965">
        <v>3334</v>
      </c>
      <c r="L42" s="967">
        <v>2266</v>
      </c>
      <c r="M42" s="968">
        <v>4718</v>
      </c>
      <c r="N42" s="969">
        <v>3439</v>
      </c>
      <c r="O42" s="969">
        <v>2281</v>
      </c>
      <c r="P42" s="969">
        <v>2413</v>
      </c>
      <c r="Q42" s="969">
        <v>2142</v>
      </c>
      <c r="R42" s="957"/>
      <c r="S42" s="136"/>
    </row>
    <row r="43" spans="1:19" s="156" customFormat="1" ht="18.75" customHeight="1" x14ac:dyDescent="0.2">
      <c r="A43" s="154"/>
      <c r="B43" s="155"/>
      <c r="C43" s="597" t="s">
        <v>235</v>
      </c>
      <c r="D43" s="963" t="s">
        <v>628</v>
      </c>
      <c r="E43" s="938" t="s">
        <v>391</v>
      </c>
      <c r="F43" s="944">
        <v>402</v>
      </c>
      <c r="G43" s="944">
        <v>563</v>
      </c>
      <c r="H43" s="944">
        <v>775</v>
      </c>
      <c r="I43" s="943">
        <v>1300</v>
      </c>
      <c r="J43" s="943">
        <v>9786</v>
      </c>
      <c r="K43" s="943">
        <v>2811</v>
      </c>
      <c r="L43" s="945">
        <v>1335</v>
      </c>
      <c r="M43" s="946">
        <v>3985</v>
      </c>
      <c r="N43" s="947">
        <v>3995</v>
      </c>
      <c r="O43" s="947">
        <v>2179</v>
      </c>
      <c r="P43" s="947">
        <v>1459</v>
      </c>
      <c r="Q43" s="947">
        <v>1984</v>
      </c>
      <c r="R43" s="229"/>
      <c r="S43" s="133"/>
    </row>
    <row r="44" spans="1:19" s="156" customFormat="1" ht="13.5" customHeight="1" x14ac:dyDescent="0.2">
      <c r="A44" s="154"/>
      <c r="B44" s="155"/>
      <c r="C44" s="597"/>
      <c r="D44" s="233"/>
      <c r="E44" s="162"/>
      <c r="F44" s="162"/>
      <c r="G44" s="162"/>
      <c r="H44" s="162"/>
      <c r="I44" s="162"/>
      <c r="J44" s="162"/>
      <c r="K44" s="162"/>
      <c r="L44" s="162"/>
      <c r="M44" s="162"/>
      <c r="N44" s="162"/>
      <c r="O44" s="162"/>
      <c r="P44" s="162"/>
      <c r="Q44" s="162"/>
      <c r="R44" s="229"/>
      <c r="S44" s="133"/>
    </row>
    <row r="45" spans="1:19" s="896" customFormat="1" ht="13.5" customHeight="1" x14ac:dyDescent="0.2">
      <c r="A45" s="898"/>
      <c r="B45" s="898"/>
      <c r="C45" s="899"/>
      <c r="D45" s="727"/>
      <c r="E45" s="728"/>
      <c r="F45" s="728"/>
      <c r="G45" s="728"/>
      <c r="H45" s="728"/>
      <c r="I45" s="728"/>
      <c r="J45" s="728"/>
      <c r="K45" s="728"/>
      <c r="L45" s="728"/>
      <c r="M45" s="728"/>
      <c r="N45" s="728"/>
      <c r="O45" s="728"/>
      <c r="P45" s="728"/>
      <c r="Q45" s="728"/>
      <c r="R45" s="229"/>
      <c r="S45" s="133"/>
    </row>
    <row r="46" spans="1:19" s="897" customFormat="1" ht="13.5" customHeight="1" x14ac:dyDescent="0.2">
      <c r="A46" s="729"/>
      <c r="B46" s="729"/>
      <c r="C46" s="901"/>
      <c r="D46" s="729"/>
      <c r="E46" s="902"/>
      <c r="F46" s="902"/>
      <c r="G46" s="902"/>
      <c r="H46" s="902"/>
      <c r="I46" s="902"/>
      <c r="J46" s="902"/>
      <c r="K46" s="902"/>
      <c r="L46" s="902"/>
      <c r="M46" s="902"/>
      <c r="N46" s="902"/>
      <c r="O46" s="902"/>
      <c r="P46" s="902"/>
      <c r="Q46" s="902"/>
      <c r="R46" s="229"/>
      <c r="S46" s="133"/>
    </row>
    <row r="47" spans="1:19" s="601" customFormat="1" ht="13.5" customHeight="1" x14ac:dyDescent="0.2">
      <c r="A47" s="900"/>
      <c r="B47" s="900"/>
      <c r="C47" s="899"/>
      <c r="D47" s="730"/>
      <c r="E47" s="728"/>
      <c r="F47" s="728"/>
      <c r="G47" s="728"/>
      <c r="H47" s="728"/>
      <c r="I47" s="728"/>
      <c r="J47" s="728"/>
      <c r="K47" s="728"/>
      <c r="L47" s="728"/>
      <c r="M47" s="728"/>
      <c r="N47" s="728"/>
      <c r="O47" s="728"/>
      <c r="P47" s="728"/>
      <c r="Q47" s="728"/>
      <c r="R47" s="229"/>
      <c r="S47" s="133"/>
    </row>
    <row r="48" spans="1:19" s="896" customFormat="1" ht="13.5" customHeight="1" x14ac:dyDescent="0.2">
      <c r="A48" s="898"/>
      <c r="B48" s="898"/>
      <c r="C48" s="899"/>
      <c r="D48" s="730"/>
      <c r="E48" s="728"/>
      <c r="F48" s="728"/>
      <c r="G48" s="728"/>
      <c r="H48" s="728"/>
      <c r="I48" s="728"/>
      <c r="J48" s="728"/>
      <c r="K48" s="728"/>
      <c r="L48" s="728"/>
      <c r="M48" s="728"/>
      <c r="N48" s="728"/>
      <c r="O48" s="728"/>
      <c r="P48" s="728"/>
      <c r="Q48" s="728"/>
      <c r="R48" s="229"/>
      <c r="S48" s="133"/>
    </row>
    <row r="49" spans="1:19" s="896" customFormat="1" ht="13.5" customHeight="1" x14ac:dyDescent="0.2">
      <c r="A49" s="898"/>
      <c r="B49" s="898"/>
      <c r="C49" s="899"/>
      <c r="D49" s="727"/>
      <c r="E49" s="728"/>
      <c r="F49" s="728"/>
      <c r="G49" s="728"/>
      <c r="H49" s="728"/>
      <c r="I49" s="728"/>
      <c r="J49" s="728"/>
      <c r="K49" s="728"/>
      <c r="L49" s="728"/>
      <c r="M49" s="728"/>
      <c r="N49" s="728"/>
      <c r="O49" s="728"/>
      <c r="P49" s="728"/>
      <c r="Q49" s="728"/>
      <c r="R49" s="229"/>
      <c r="S49" s="133"/>
    </row>
    <row r="50" spans="1:19" s="896" customFormat="1" ht="13.5" customHeight="1" x14ac:dyDescent="0.2">
      <c r="A50" s="898"/>
      <c r="B50" s="898"/>
      <c r="C50" s="899"/>
      <c r="D50" s="727"/>
      <c r="E50" s="728"/>
      <c r="F50" s="728"/>
      <c r="G50" s="728"/>
      <c r="H50" s="728"/>
      <c r="I50" s="728"/>
      <c r="J50" s="728"/>
      <c r="K50" s="728"/>
      <c r="L50" s="728"/>
      <c r="M50" s="728"/>
      <c r="N50" s="728"/>
      <c r="O50" s="728"/>
      <c r="P50" s="728"/>
      <c r="Q50" s="728"/>
      <c r="R50" s="229"/>
      <c r="S50" s="133"/>
    </row>
    <row r="51" spans="1:19" s="601" customFormat="1" ht="13.5" customHeight="1" x14ac:dyDescent="0.2">
      <c r="A51" s="900"/>
      <c r="B51" s="900"/>
      <c r="C51" s="903"/>
      <c r="D51" s="1587"/>
      <c r="E51" s="1587"/>
      <c r="F51" s="1587"/>
      <c r="G51" s="1587"/>
      <c r="H51" s="904"/>
      <c r="I51" s="904"/>
      <c r="J51" s="904"/>
      <c r="K51" s="904"/>
      <c r="L51" s="904"/>
      <c r="M51" s="904"/>
      <c r="N51" s="904"/>
      <c r="O51" s="904"/>
      <c r="P51" s="904"/>
      <c r="Q51" s="904"/>
      <c r="R51" s="229"/>
      <c r="S51" s="133"/>
    </row>
    <row r="52" spans="1:19" s="601" customFormat="1" ht="13.5" customHeight="1" x14ac:dyDescent="0.2">
      <c r="A52" s="900"/>
      <c r="B52" s="900"/>
      <c r="C52" s="900"/>
      <c r="D52" s="900"/>
      <c r="E52" s="900"/>
      <c r="F52" s="900"/>
      <c r="G52" s="900"/>
      <c r="H52" s="900"/>
      <c r="I52" s="900"/>
      <c r="J52" s="900"/>
      <c r="K52" s="900"/>
      <c r="L52" s="900"/>
      <c r="M52" s="900"/>
      <c r="N52" s="900"/>
      <c r="O52" s="900"/>
      <c r="P52" s="900"/>
      <c r="Q52" s="900"/>
      <c r="R52" s="229"/>
      <c r="S52" s="133"/>
    </row>
    <row r="53" spans="1:19" s="601" customFormat="1" ht="13.5" customHeight="1" x14ac:dyDescent="0.2">
      <c r="A53" s="900"/>
      <c r="B53" s="900"/>
      <c r="C53" s="905"/>
      <c r="D53" s="906"/>
      <c r="E53" s="907"/>
      <c r="F53" s="907"/>
      <c r="G53" s="907"/>
      <c r="H53" s="907"/>
      <c r="I53" s="907"/>
      <c r="J53" s="907"/>
      <c r="K53" s="907"/>
      <c r="L53" s="907"/>
      <c r="M53" s="907"/>
      <c r="N53" s="907"/>
      <c r="O53" s="907"/>
      <c r="P53" s="907"/>
      <c r="Q53" s="907"/>
      <c r="R53" s="229"/>
      <c r="S53" s="133"/>
    </row>
    <row r="54" spans="1:19" s="601" customFormat="1" ht="13.5" customHeight="1" x14ac:dyDescent="0.2">
      <c r="A54" s="900"/>
      <c r="B54" s="900"/>
      <c r="C54" s="1585"/>
      <c r="D54" s="1585"/>
      <c r="E54" s="908"/>
      <c r="F54" s="908"/>
      <c r="G54" s="908"/>
      <c r="H54" s="908"/>
      <c r="I54" s="908"/>
      <c r="J54" s="908"/>
      <c r="K54" s="908"/>
      <c r="L54" s="908"/>
      <c r="M54" s="908"/>
      <c r="N54" s="908"/>
      <c r="O54" s="908"/>
      <c r="P54" s="908"/>
      <c r="Q54" s="908"/>
      <c r="R54" s="229"/>
      <c r="S54" s="133"/>
    </row>
    <row r="55" spans="1:19" s="601" customFormat="1" ht="13.5" customHeight="1" x14ac:dyDescent="0.2">
      <c r="A55" s="900"/>
      <c r="B55" s="900"/>
      <c r="C55" s="1586"/>
      <c r="D55" s="1586"/>
      <c r="E55" s="909"/>
      <c r="F55" s="909"/>
      <c r="G55" s="909"/>
      <c r="H55" s="909"/>
      <c r="I55" s="909"/>
      <c r="J55" s="909"/>
      <c r="K55" s="909"/>
      <c r="L55" s="909"/>
      <c r="M55" s="909"/>
      <c r="N55" s="909"/>
      <c r="O55" s="909"/>
      <c r="P55" s="909"/>
      <c r="Q55" s="909"/>
      <c r="R55" s="229"/>
      <c r="S55" s="133"/>
    </row>
    <row r="56" spans="1:19" s="601" customFormat="1" ht="13.5" customHeight="1" x14ac:dyDescent="0.2">
      <c r="A56" s="900"/>
      <c r="B56" s="900"/>
      <c r="C56" s="901"/>
      <c r="D56" s="910"/>
      <c r="E56" s="909"/>
      <c r="F56" s="909"/>
      <c r="G56" s="909"/>
      <c r="H56" s="909"/>
      <c r="I56" s="909"/>
      <c r="J56" s="909"/>
      <c r="K56" s="909"/>
      <c r="L56" s="909"/>
      <c r="M56" s="909"/>
      <c r="N56" s="909"/>
      <c r="O56" s="909"/>
      <c r="P56" s="909"/>
      <c r="Q56" s="909"/>
      <c r="R56" s="229"/>
      <c r="S56" s="133"/>
    </row>
    <row r="57" spans="1:19" s="601" customFormat="1" ht="13.5" customHeight="1" x14ac:dyDescent="0.2">
      <c r="A57" s="900"/>
      <c r="B57" s="900"/>
      <c r="C57" s="899"/>
      <c r="D57" s="730"/>
      <c r="E57" s="909"/>
      <c r="F57" s="909"/>
      <c r="G57" s="909"/>
      <c r="H57" s="909"/>
      <c r="I57" s="909"/>
      <c r="J57" s="909"/>
      <c r="K57" s="909"/>
      <c r="L57" s="909"/>
      <c r="M57" s="909"/>
      <c r="N57" s="909"/>
      <c r="O57" s="909"/>
      <c r="P57" s="909"/>
      <c r="Q57" s="909"/>
      <c r="R57" s="229"/>
      <c r="S57" s="133"/>
    </row>
    <row r="58" spans="1:19" s="958" customFormat="1" ht="13.5" customHeight="1" x14ac:dyDescent="0.2">
      <c r="A58" s="956"/>
      <c r="B58" s="956"/>
      <c r="C58" s="1584" t="s">
        <v>637</v>
      </c>
      <c r="D58" s="1584"/>
      <c r="E58" s="1584"/>
      <c r="F58" s="1584"/>
      <c r="G58" s="1584"/>
      <c r="H58" s="1584"/>
      <c r="I58" s="1584"/>
      <c r="J58" s="1584"/>
      <c r="K58" s="1584"/>
      <c r="L58" s="1584"/>
      <c r="M58" s="1584"/>
      <c r="N58" s="1584"/>
      <c r="O58" s="1584"/>
      <c r="P58" s="1584"/>
      <c r="Q58" s="1584"/>
      <c r="R58" s="957"/>
      <c r="S58" s="136"/>
    </row>
    <row r="59" spans="1:19" s="137" customFormat="1" ht="13.5" customHeight="1" x14ac:dyDescent="0.2">
      <c r="A59" s="956"/>
      <c r="B59" s="956"/>
      <c r="C59" s="1584"/>
      <c r="D59" s="1584"/>
      <c r="E59" s="1584"/>
      <c r="F59" s="1584"/>
      <c r="G59" s="1584"/>
      <c r="H59" s="1584"/>
      <c r="I59" s="1584"/>
      <c r="J59" s="1584"/>
      <c r="K59" s="1584"/>
      <c r="L59" s="1584"/>
      <c r="M59" s="1584"/>
      <c r="N59" s="1584"/>
      <c r="O59" s="1584"/>
      <c r="P59" s="1584"/>
      <c r="Q59" s="1584"/>
      <c r="R59" s="957"/>
      <c r="S59" s="136"/>
    </row>
    <row r="60" spans="1:19" s="411" customFormat="1" ht="13.5" customHeight="1" x14ac:dyDescent="0.2">
      <c r="A60" s="900"/>
      <c r="B60" s="900"/>
      <c r="C60" s="474" t="s">
        <v>434</v>
      </c>
      <c r="D60" s="432"/>
      <c r="E60" s="930"/>
      <c r="F60" s="930"/>
      <c r="G60" s="930"/>
      <c r="H60" s="930"/>
      <c r="I60" s="931" t="s">
        <v>134</v>
      </c>
      <c r="J60" s="932"/>
      <c r="K60" s="932"/>
      <c r="L60" s="932"/>
      <c r="M60" s="506"/>
      <c r="N60" s="577"/>
      <c r="O60" s="577"/>
      <c r="P60" s="577"/>
      <c r="Q60" s="577"/>
      <c r="R60" s="229"/>
    </row>
    <row r="61" spans="1:19" ht="13.5" customHeight="1" x14ac:dyDescent="0.2">
      <c r="A61" s="131"/>
      <c r="B61" s="133"/>
      <c r="C61" s="452"/>
      <c r="D61" s="133"/>
      <c r="E61" s="170"/>
      <c r="F61" s="1533">
        <v>42887</v>
      </c>
      <c r="G61" s="1533"/>
      <c r="H61" s="1533"/>
      <c r="I61" s="1533"/>
      <c r="J61" s="1533"/>
      <c r="K61" s="1533"/>
      <c r="L61" s="1533"/>
      <c r="M61" s="1533"/>
      <c r="N61" s="1533"/>
      <c r="O61" s="1533"/>
      <c r="P61" s="1533"/>
      <c r="Q61" s="1533"/>
      <c r="R61" s="400">
        <v>9</v>
      </c>
      <c r="S61" s="133"/>
    </row>
    <row r="62" spans="1:19" ht="15" customHeight="1" x14ac:dyDescent="0.2">
      <c r="B62" s="452"/>
    </row>
  </sheetData>
  <dataConsolidate/>
  <mergeCells count="16">
    <mergeCell ref="C6:Q6"/>
    <mergeCell ref="C11:D11"/>
    <mergeCell ref="C14:D14"/>
    <mergeCell ref="B1:D1"/>
    <mergeCell ref="C35:D35"/>
    <mergeCell ref="E8:L8"/>
    <mergeCell ref="M8:Q8"/>
    <mergeCell ref="C59:Q59"/>
    <mergeCell ref="F61:Q61"/>
    <mergeCell ref="C54:D54"/>
    <mergeCell ref="C55:D55"/>
    <mergeCell ref="C9:D9"/>
    <mergeCell ref="D51:G51"/>
    <mergeCell ref="C37:D37"/>
    <mergeCell ref="C40:D40"/>
    <mergeCell ref="C58:Q58"/>
  </mergeCells>
  <conditionalFormatting sqref="E9:Q11 E8 H35:Q37 E35:G35">
    <cfRule type="cellIs" dxfId="17"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V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19" ht="13.5" customHeight="1" x14ac:dyDescent="0.2">
      <c r="A1" s="2"/>
      <c r="B1" s="4"/>
      <c r="C1" s="4"/>
      <c r="D1" s="1596" t="s">
        <v>320</v>
      </c>
      <c r="E1" s="1596"/>
      <c r="F1" s="1596"/>
      <c r="G1" s="1596"/>
      <c r="H1" s="1596"/>
      <c r="I1" s="1596"/>
      <c r="J1" s="1596"/>
      <c r="K1" s="1596"/>
      <c r="L1" s="1596"/>
      <c r="M1" s="1596"/>
      <c r="N1" s="1596"/>
      <c r="O1" s="1596"/>
      <c r="P1" s="1596"/>
      <c r="Q1" s="1596"/>
      <c r="R1" s="1596"/>
      <c r="S1" s="2"/>
    </row>
    <row r="2" spans="1:19" ht="6" customHeight="1" x14ac:dyDescent="0.2">
      <c r="A2" s="2"/>
      <c r="B2" s="1597"/>
      <c r="C2" s="1598"/>
      <c r="D2" s="1599"/>
      <c r="E2" s="4"/>
      <c r="F2" s="4"/>
      <c r="G2" s="4"/>
      <c r="H2" s="4"/>
      <c r="I2" s="4"/>
      <c r="J2" s="4"/>
      <c r="K2" s="4"/>
      <c r="L2" s="4"/>
      <c r="M2" s="4"/>
      <c r="N2" s="4"/>
      <c r="O2" s="4"/>
      <c r="P2" s="4"/>
      <c r="Q2" s="4"/>
      <c r="R2" s="4"/>
      <c r="S2" s="2"/>
    </row>
    <row r="3" spans="1:19" ht="13.5" customHeight="1" thickBot="1" x14ac:dyDescent="0.25">
      <c r="A3" s="2"/>
      <c r="B3" s="222"/>
      <c r="C3" s="4"/>
      <c r="D3" s="4"/>
      <c r="E3" s="614"/>
      <c r="F3" s="614"/>
      <c r="G3" s="614"/>
      <c r="H3" s="614"/>
      <c r="I3" s="538"/>
      <c r="J3" s="614"/>
      <c r="K3" s="614"/>
      <c r="L3" s="614"/>
      <c r="M3" s="614"/>
      <c r="N3" s="614"/>
      <c r="O3" s="614"/>
      <c r="P3" s="614"/>
      <c r="Q3" s="614" t="s">
        <v>73</v>
      </c>
      <c r="R3" s="4"/>
      <c r="S3" s="2"/>
    </row>
    <row r="4" spans="1:19" s="7" customFormat="1" ht="13.5" customHeight="1" thickBot="1" x14ac:dyDescent="0.25">
      <c r="A4" s="6"/>
      <c r="B4" s="221"/>
      <c r="C4" s="396" t="s">
        <v>213</v>
      </c>
      <c r="D4" s="539"/>
      <c r="E4" s="539"/>
      <c r="F4" s="539"/>
      <c r="G4" s="539"/>
      <c r="H4" s="539"/>
      <c r="I4" s="539"/>
      <c r="J4" s="539"/>
      <c r="K4" s="539"/>
      <c r="L4" s="539"/>
      <c r="M4" s="539"/>
      <c r="N4" s="539"/>
      <c r="O4" s="539"/>
      <c r="P4" s="539"/>
      <c r="Q4" s="540"/>
      <c r="R4" s="4"/>
      <c r="S4" s="6"/>
    </row>
    <row r="5" spans="1:19" ht="4.5" customHeight="1" x14ac:dyDescent="0.2">
      <c r="A5" s="2"/>
      <c r="B5" s="222"/>
      <c r="C5" s="1600" t="s">
        <v>78</v>
      </c>
      <c r="D5" s="1600"/>
      <c r="E5" s="1601"/>
      <c r="F5" s="1601"/>
      <c r="G5" s="1601"/>
      <c r="H5" s="1601"/>
      <c r="I5" s="1601"/>
      <c r="J5" s="1601"/>
      <c r="K5" s="1601"/>
      <c r="L5" s="1601"/>
      <c r="M5" s="1601"/>
      <c r="N5" s="1601"/>
      <c r="O5" s="618"/>
      <c r="P5" s="618"/>
      <c r="Q5" s="618"/>
      <c r="R5" s="4"/>
      <c r="S5" s="2"/>
    </row>
    <row r="6" spans="1:19" ht="12" customHeight="1" x14ac:dyDescent="0.2">
      <c r="A6" s="2"/>
      <c r="B6" s="222"/>
      <c r="C6" s="1600"/>
      <c r="D6" s="1600"/>
      <c r="E6" s="1602" t="str">
        <f>+'11desemprego_IEFP'!E6:O6</f>
        <v>2016</v>
      </c>
      <c r="F6" s="1602"/>
      <c r="G6" s="1602"/>
      <c r="H6" s="1602"/>
      <c r="I6" s="1602"/>
      <c r="J6" s="1602"/>
      <c r="K6" s="1602"/>
      <c r="L6" s="1602"/>
      <c r="M6" s="1413"/>
      <c r="N6" s="1413"/>
      <c r="O6" s="1413" t="str">
        <f>+'11desemprego_IEFP'!O6</f>
        <v>2017</v>
      </c>
      <c r="P6" s="1413"/>
      <c r="Q6" s="1413"/>
      <c r="R6" s="4"/>
      <c r="S6" s="2"/>
    </row>
    <row r="7" spans="1:19" x14ac:dyDescent="0.2">
      <c r="A7" s="2"/>
      <c r="B7" s="222"/>
      <c r="C7" s="621"/>
      <c r="D7" s="621"/>
      <c r="E7" s="615" t="s">
        <v>101</v>
      </c>
      <c r="F7" s="724" t="s">
        <v>100</v>
      </c>
      <c r="G7" s="724" t="s">
        <v>99</v>
      </c>
      <c r="H7" s="724" t="s">
        <v>98</v>
      </c>
      <c r="I7" s="724" t="s">
        <v>97</v>
      </c>
      <c r="J7" s="724" t="s">
        <v>96</v>
      </c>
      <c r="K7" s="724" t="s">
        <v>95</v>
      </c>
      <c r="L7" s="724" t="s">
        <v>94</v>
      </c>
      <c r="M7" s="724" t="s">
        <v>93</v>
      </c>
      <c r="N7" s="724" t="s">
        <v>104</v>
      </c>
      <c r="O7" s="724" t="s">
        <v>103</v>
      </c>
      <c r="P7" s="724" t="s">
        <v>102</v>
      </c>
      <c r="Q7" s="724" t="s">
        <v>101</v>
      </c>
      <c r="R7" s="618"/>
      <c r="S7" s="2"/>
    </row>
    <row r="8" spans="1:19" s="527" customFormat="1" ht="15" customHeight="1" x14ac:dyDescent="0.2">
      <c r="A8" s="91"/>
      <c r="B8" s="223"/>
      <c r="C8" s="1603" t="s">
        <v>68</v>
      </c>
      <c r="D8" s="1603"/>
      <c r="E8" s="541">
        <v>50006</v>
      </c>
      <c r="F8" s="542">
        <v>49496</v>
      </c>
      <c r="G8" s="542">
        <v>47270</v>
      </c>
      <c r="H8" s="542">
        <v>50372</v>
      </c>
      <c r="I8" s="542">
        <v>65454</v>
      </c>
      <c r="J8" s="542">
        <v>58289</v>
      </c>
      <c r="K8" s="542">
        <v>58242</v>
      </c>
      <c r="L8" s="542">
        <v>46032</v>
      </c>
      <c r="M8" s="542">
        <v>59506</v>
      </c>
      <c r="N8" s="542">
        <v>43954</v>
      </c>
      <c r="O8" s="542">
        <v>50848</v>
      </c>
      <c r="P8" s="542">
        <v>37706</v>
      </c>
      <c r="Q8" s="542">
        <v>43573</v>
      </c>
      <c r="R8" s="528"/>
      <c r="S8" s="91"/>
    </row>
    <row r="9" spans="1:19" s="536" customFormat="1" ht="11.25" customHeight="1" x14ac:dyDescent="0.2">
      <c r="A9" s="543"/>
      <c r="B9" s="544"/>
      <c r="C9" s="545"/>
      <c r="D9" s="464" t="s">
        <v>187</v>
      </c>
      <c r="E9" s="148">
        <v>17589</v>
      </c>
      <c r="F9" s="158">
        <v>17755</v>
      </c>
      <c r="G9" s="158">
        <v>17218</v>
      </c>
      <c r="H9" s="158">
        <v>17861</v>
      </c>
      <c r="I9" s="158">
        <v>24367</v>
      </c>
      <c r="J9" s="158">
        <v>18986</v>
      </c>
      <c r="K9" s="158">
        <v>17680</v>
      </c>
      <c r="L9" s="158">
        <v>15172</v>
      </c>
      <c r="M9" s="158">
        <v>19649</v>
      </c>
      <c r="N9" s="158">
        <v>15305</v>
      </c>
      <c r="O9" s="158">
        <v>18156</v>
      </c>
      <c r="P9" s="158">
        <v>13357</v>
      </c>
      <c r="Q9" s="158">
        <v>15393</v>
      </c>
      <c r="R9" s="546"/>
      <c r="S9" s="543"/>
    </row>
    <row r="10" spans="1:19" s="536" customFormat="1" ht="11.25" customHeight="1" x14ac:dyDescent="0.2">
      <c r="A10" s="543"/>
      <c r="B10" s="544"/>
      <c r="C10" s="545"/>
      <c r="D10" s="464" t="s">
        <v>188</v>
      </c>
      <c r="E10" s="148">
        <v>10200</v>
      </c>
      <c r="F10" s="158">
        <v>10157</v>
      </c>
      <c r="G10" s="158">
        <v>9810</v>
      </c>
      <c r="H10" s="158">
        <v>10785</v>
      </c>
      <c r="I10" s="158">
        <v>13736</v>
      </c>
      <c r="J10" s="158">
        <v>11712</v>
      </c>
      <c r="K10" s="158">
        <v>10505</v>
      </c>
      <c r="L10" s="158">
        <v>9732</v>
      </c>
      <c r="M10" s="158">
        <v>12220</v>
      </c>
      <c r="N10" s="158">
        <v>8845</v>
      </c>
      <c r="O10" s="158">
        <v>10121</v>
      </c>
      <c r="P10" s="158">
        <v>7563</v>
      </c>
      <c r="Q10" s="158">
        <v>8481</v>
      </c>
      <c r="R10" s="546"/>
      <c r="S10" s="543"/>
    </row>
    <row r="11" spans="1:19" s="536" customFormat="1" ht="11.25" customHeight="1" x14ac:dyDescent="0.2">
      <c r="A11" s="543"/>
      <c r="B11" s="544"/>
      <c r="C11" s="545"/>
      <c r="D11" s="464" t="s">
        <v>189</v>
      </c>
      <c r="E11" s="148">
        <v>14140</v>
      </c>
      <c r="F11" s="158">
        <v>13635</v>
      </c>
      <c r="G11" s="158">
        <v>12836</v>
      </c>
      <c r="H11" s="158">
        <v>13482</v>
      </c>
      <c r="I11" s="158">
        <v>16420</v>
      </c>
      <c r="J11" s="158">
        <v>14644</v>
      </c>
      <c r="K11" s="158">
        <v>13538</v>
      </c>
      <c r="L11" s="158">
        <v>11033</v>
      </c>
      <c r="M11" s="158">
        <v>16067</v>
      </c>
      <c r="N11" s="158">
        <v>12143</v>
      </c>
      <c r="O11" s="158">
        <v>14166</v>
      </c>
      <c r="P11" s="158">
        <v>10258</v>
      </c>
      <c r="Q11" s="158">
        <v>12195</v>
      </c>
      <c r="R11" s="546"/>
      <c r="S11" s="543"/>
    </row>
    <row r="12" spans="1:19" s="536" customFormat="1" ht="11.25" customHeight="1" x14ac:dyDescent="0.2">
      <c r="A12" s="543"/>
      <c r="B12" s="544"/>
      <c r="C12" s="545"/>
      <c r="D12" s="464" t="s">
        <v>190</v>
      </c>
      <c r="E12" s="148">
        <v>3864</v>
      </c>
      <c r="F12" s="158">
        <v>3788</v>
      </c>
      <c r="G12" s="158">
        <v>3782</v>
      </c>
      <c r="H12" s="158">
        <v>4299</v>
      </c>
      <c r="I12" s="158">
        <v>4915</v>
      </c>
      <c r="J12" s="158">
        <v>5553</v>
      </c>
      <c r="K12" s="158">
        <v>4477</v>
      </c>
      <c r="L12" s="158">
        <v>3802</v>
      </c>
      <c r="M12" s="158">
        <v>4796</v>
      </c>
      <c r="N12" s="158">
        <v>3361</v>
      </c>
      <c r="O12" s="158">
        <v>3948</v>
      </c>
      <c r="P12" s="158">
        <v>2874</v>
      </c>
      <c r="Q12" s="158">
        <v>3188</v>
      </c>
      <c r="R12" s="546"/>
      <c r="S12" s="543"/>
    </row>
    <row r="13" spans="1:19" s="536" customFormat="1" ht="11.25" customHeight="1" x14ac:dyDescent="0.2">
      <c r="A13" s="543"/>
      <c r="B13" s="544"/>
      <c r="C13" s="545"/>
      <c r="D13" s="464" t="s">
        <v>191</v>
      </c>
      <c r="E13" s="148">
        <v>2040</v>
      </c>
      <c r="F13" s="158">
        <v>1828</v>
      </c>
      <c r="G13" s="158">
        <v>1556</v>
      </c>
      <c r="H13" s="158">
        <v>1775</v>
      </c>
      <c r="I13" s="158">
        <v>2951</v>
      </c>
      <c r="J13" s="158">
        <v>4546</v>
      </c>
      <c r="K13" s="158">
        <v>9353</v>
      </c>
      <c r="L13" s="158">
        <v>4374</v>
      </c>
      <c r="M13" s="158">
        <v>3838</v>
      </c>
      <c r="N13" s="158">
        <v>2313</v>
      </c>
      <c r="O13" s="158">
        <v>2290</v>
      </c>
      <c r="P13" s="158">
        <v>1422</v>
      </c>
      <c r="Q13" s="158">
        <v>1627</v>
      </c>
      <c r="R13" s="546"/>
      <c r="S13" s="543"/>
    </row>
    <row r="14" spans="1:19" s="536" customFormat="1" ht="11.25" customHeight="1" x14ac:dyDescent="0.2">
      <c r="A14" s="543"/>
      <c r="B14" s="544"/>
      <c r="C14" s="545"/>
      <c r="D14" s="464" t="s">
        <v>130</v>
      </c>
      <c r="E14" s="148">
        <v>1109</v>
      </c>
      <c r="F14" s="158">
        <v>1255</v>
      </c>
      <c r="G14" s="158">
        <v>920</v>
      </c>
      <c r="H14" s="158">
        <v>938</v>
      </c>
      <c r="I14" s="158">
        <v>1363</v>
      </c>
      <c r="J14" s="158">
        <v>1373</v>
      </c>
      <c r="K14" s="158">
        <v>1328</v>
      </c>
      <c r="L14" s="158">
        <v>926</v>
      </c>
      <c r="M14" s="158">
        <v>1368</v>
      </c>
      <c r="N14" s="158">
        <v>864</v>
      </c>
      <c r="O14" s="158">
        <v>1098</v>
      </c>
      <c r="P14" s="158">
        <v>1344</v>
      </c>
      <c r="Q14" s="158">
        <v>1611</v>
      </c>
      <c r="R14" s="546"/>
      <c r="S14" s="543"/>
    </row>
    <row r="15" spans="1:19" s="536" customFormat="1" ht="11.25" customHeight="1" x14ac:dyDescent="0.2">
      <c r="A15" s="543"/>
      <c r="B15" s="544"/>
      <c r="C15" s="545"/>
      <c r="D15" s="464" t="s">
        <v>131</v>
      </c>
      <c r="E15" s="148">
        <v>1064</v>
      </c>
      <c r="F15" s="158">
        <v>1078</v>
      </c>
      <c r="G15" s="158">
        <v>1148</v>
      </c>
      <c r="H15" s="158">
        <v>1232</v>
      </c>
      <c r="I15" s="158">
        <v>1702</v>
      </c>
      <c r="J15" s="158">
        <v>1475</v>
      </c>
      <c r="K15" s="158">
        <v>1361</v>
      </c>
      <c r="L15" s="158">
        <v>993</v>
      </c>
      <c r="M15" s="158">
        <v>1568</v>
      </c>
      <c r="N15" s="158">
        <v>1123</v>
      </c>
      <c r="O15" s="158">
        <v>1069</v>
      </c>
      <c r="P15" s="158">
        <v>888</v>
      </c>
      <c r="Q15" s="158">
        <v>1078</v>
      </c>
      <c r="R15" s="546"/>
      <c r="S15" s="543"/>
    </row>
    <row r="16" spans="1:19" s="552" customFormat="1" ht="15" customHeight="1" x14ac:dyDescent="0.2">
      <c r="A16" s="547"/>
      <c r="B16" s="548"/>
      <c r="C16" s="1603" t="s">
        <v>288</v>
      </c>
      <c r="D16" s="1603"/>
      <c r="E16" s="549"/>
      <c r="F16" s="550"/>
      <c r="G16" s="550"/>
      <c r="H16" s="550"/>
      <c r="I16" s="550"/>
      <c r="J16" s="550"/>
      <c r="K16" s="550"/>
      <c r="L16" s="550"/>
      <c r="M16" s="550"/>
      <c r="N16" s="550"/>
      <c r="O16" s="550"/>
      <c r="P16" s="550"/>
      <c r="Q16" s="550"/>
      <c r="R16" s="551"/>
      <c r="S16" s="547"/>
    </row>
    <row r="17" spans="1:19" s="536" customFormat="1" ht="12" customHeight="1" x14ac:dyDescent="0.2">
      <c r="A17" s="543"/>
      <c r="B17" s="544"/>
      <c r="C17" s="545"/>
      <c r="D17" s="93" t="s">
        <v>480</v>
      </c>
      <c r="E17" s="158">
        <v>6109</v>
      </c>
      <c r="F17" s="158">
        <v>5461</v>
      </c>
      <c r="G17" s="158">
        <v>4938</v>
      </c>
      <c r="H17" s="158">
        <v>5306</v>
      </c>
      <c r="I17" s="158">
        <v>7308</v>
      </c>
      <c r="J17" s="158">
        <v>7247</v>
      </c>
      <c r="K17" s="158">
        <v>6746</v>
      </c>
      <c r="L17" s="158">
        <v>4562</v>
      </c>
      <c r="M17" s="158">
        <v>7157</v>
      </c>
      <c r="N17" s="158">
        <v>5527</v>
      </c>
      <c r="O17" s="158">
        <v>6282</v>
      </c>
      <c r="P17" s="158">
        <v>4501</v>
      </c>
      <c r="Q17" s="158">
        <v>5467</v>
      </c>
      <c r="R17" s="546"/>
      <c r="S17" s="543"/>
    </row>
    <row r="18" spans="1:19" s="536" customFormat="1" ht="12" customHeight="1" x14ac:dyDescent="0.2">
      <c r="A18" s="543"/>
      <c r="B18" s="544"/>
      <c r="C18" s="545"/>
      <c r="D18" s="93" t="s">
        <v>481</v>
      </c>
      <c r="E18" s="158">
        <v>4440</v>
      </c>
      <c r="F18" s="158">
        <v>3806</v>
      </c>
      <c r="G18" s="158">
        <v>3747</v>
      </c>
      <c r="H18" s="158">
        <v>4274</v>
      </c>
      <c r="I18" s="158">
        <v>4601</v>
      </c>
      <c r="J18" s="158">
        <v>4625</v>
      </c>
      <c r="K18" s="158">
        <v>4446</v>
      </c>
      <c r="L18" s="158">
        <v>4193</v>
      </c>
      <c r="M18" s="158">
        <v>5028</v>
      </c>
      <c r="N18" s="158">
        <v>3615</v>
      </c>
      <c r="O18" s="158">
        <v>4236</v>
      </c>
      <c r="P18" s="158">
        <v>3251</v>
      </c>
      <c r="Q18" s="158">
        <v>3786</v>
      </c>
      <c r="R18" s="546"/>
      <c r="S18" s="543"/>
    </row>
    <row r="19" spans="1:19" s="536" customFormat="1" ht="12" customHeight="1" x14ac:dyDescent="0.2">
      <c r="A19" s="543"/>
      <c r="B19" s="544"/>
      <c r="C19" s="545"/>
      <c r="D19" s="93" t="s">
        <v>482</v>
      </c>
      <c r="E19" s="158">
        <v>3422</v>
      </c>
      <c r="F19" s="158">
        <v>3161</v>
      </c>
      <c r="G19" s="158">
        <v>2634</v>
      </c>
      <c r="H19" s="158">
        <v>2668</v>
      </c>
      <c r="I19" s="158">
        <v>3628</v>
      </c>
      <c r="J19" s="158">
        <v>4028</v>
      </c>
      <c r="K19" s="158">
        <v>5005</v>
      </c>
      <c r="L19" s="158">
        <v>3155</v>
      </c>
      <c r="M19" s="158">
        <v>3932</v>
      </c>
      <c r="N19" s="158">
        <v>2975</v>
      </c>
      <c r="O19" s="158">
        <v>3442</v>
      </c>
      <c r="P19" s="158">
        <v>2676</v>
      </c>
      <c r="Q19" s="158">
        <v>3221</v>
      </c>
      <c r="R19" s="546"/>
      <c r="S19" s="543"/>
    </row>
    <row r="20" spans="1:19" s="536" customFormat="1" ht="12" customHeight="1" x14ac:dyDescent="0.2">
      <c r="A20" s="543"/>
      <c r="B20" s="544"/>
      <c r="C20" s="545"/>
      <c r="D20" s="93" t="s">
        <v>483</v>
      </c>
      <c r="E20" s="158">
        <v>2864</v>
      </c>
      <c r="F20" s="158">
        <v>3104</v>
      </c>
      <c r="G20" s="158">
        <v>2445</v>
      </c>
      <c r="H20" s="158">
        <v>2522</v>
      </c>
      <c r="I20" s="158">
        <v>3304</v>
      </c>
      <c r="J20" s="158">
        <v>3924</v>
      </c>
      <c r="K20" s="158">
        <v>5583</v>
      </c>
      <c r="L20" s="158">
        <v>3189</v>
      </c>
      <c r="M20" s="158">
        <v>3883</v>
      </c>
      <c r="N20" s="158">
        <v>2726</v>
      </c>
      <c r="O20" s="158">
        <v>3035</v>
      </c>
      <c r="P20" s="158">
        <v>2169</v>
      </c>
      <c r="Q20" s="158">
        <v>2413</v>
      </c>
      <c r="R20" s="546"/>
      <c r="S20" s="543"/>
    </row>
    <row r="21" spans="1:19" s="536" customFormat="1" ht="11.25" customHeight="1" x14ac:dyDescent="0.2">
      <c r="A21" s="543"/>
      <c r="B21" s="544"/>
      <c r="C21" s="545"/>
      <c r="D21" s="93" t="s">
        <v>485</v>
      </c>
      <c r="E21" s="158">
        <v>2520</v>
      </c>
      <c r="F21" s="158">
        <v>2440</v>
      </c>
      <c r="G21" s="158">
        <v>2232</v>
      </c>
      <c r="H21" s="158">
        <v>2471</v>
      </c>
      <c r="I21" s="158">
        <v>3100</v>
      </c>
      <c r="J21" s="158">
        <v>2879</v>
      </c>
      <c r="K21" s="158">
        <v>2534</v>
      </c>
      <c r="L21" s="158">
        <v>1972</v>
      </c>
      <c r="M21" s="158">
        <v>3063</v>
      </c>
      <c r="N21" s="158">
        <v>2249</v>
      </c>
      <c r="O21" s="158">
        <v>2476</v>
      </c>
      <c r="P21" s="158">
        <v>1989</v>
      </c>
      <c r="Q21" s="158">
        <v>2349</v>
      </c>
      <c r="R21" s="546"/>
      <c r="S21" s="543"/>
    </row>
    <row r="22" spans="1:19" s="536" customFormat="1" ht="15" customHeight="1" x14ac:dyDescent="0.2">
      <c r="A22" s="543"/>
      <c r="B22" s="544"/>
      <c r="C22" s="1603" t="s">
        <v>214</v>
      </c>
      <c r="D22" s="1603"/>
      <c r="E22" s="541">
        <v>6219</v>
      </c>
      <c r="F22" s="542">
        <v>6033</v>
      </c>
      <c r="G22" s="542">
        <v>7416</v>
      </c>
      <c r="H22" s="542">
        <v>8550</v>
      </c>
      <c r="I22" s="542">
        <v>11450</v>
      </c>
      <c r="J22" s="542">
        <v>8863</v>
      </c>
      <c r="K22" s="542">
        <v>6840</v>
      </c>
      <c r="L22" s="542">
        <v>4501</v>
      </c>
      <c r="M22" s="542">
        <v>7255</v>
      </c>
      <c r="N22" s="542">
        <v>5967</v>
      </c>
      <c r="O22" s="542">
        <v>6667</v>
      </c>
      <c r="P22" s="542">
        <v>4148</v>
      </c>
      <c r="Q22" s="542">
        <v>5071</v>
      </c>
      <c r="R22" s="546"/>
      <c r="S22" s="543"/>
    </row>
    <row r="23" spans="1:19" s="552" customFormat="1" ht="12" customHeight="1" x14ac:dyDescent="0.2">
      <c r="A23" s="547"/>
      <c r="B23" s="548"/>
      <c r="C23" s="1603" t="s">
        <v>289</v>
      </c>
      <c r="D23" s="1603"/>
      <c r="E23" s="541">
        <v>43787</v>
      </c>
      <c r="F23" s="542">
        <v>43463</v>
      </c>
      <c r="G23" s="542">
        <v>39854</v>
      </c>
      <c r="H23" s="542">
        <v>41822</v>
      </c>
      <c r="I23" s="542">
        <v>54004</v>
      </c>
      <c r="J23" s="542">
        <v>49426</v>
      </c>
      <c r="K23" s="542">
        <v>51402</v>
      </c>
      <c r="L23" s="542">
        <v>41531</v>
      </c>
      <c r="M23" s="542">
        <v>52251</v>
      </c>
      <c r="N23" s="542">
        <v>37987</v>
      </c>
      <c r="O23" s="542">
        <v>44181</v>
      </c>
      <c r="P23" s="542">
        <v>33558</v>
      </c>
      <c r="Q23" s="542">
        <v>38502</v>
      </c>
      <c r="R23" s="553"/>
      <c r="S23" s="547"/>
    </row>
    <row r="24" spans="1:19" s="536" customFormat="1" ht="12.75" customHeight="1" x14ac:dyDescent="0.2">
      <c r="A24" s="543"/>
      <c r="B24" s="554"/>
      <c r="C24" s="545"/>
      <c r="D24" s="470" t="s">
        <v>340</v>
      </c>
      <c r="E24" s="148">
        <v>1719</v>
      </c>
      <c r="F24" s="158">
        <v>1638</v>
      </c>
      <c r="G24" s="158">
        <v>1922</v>
      </c>
      <c r="H24" s="158">
        <v>2080</v>
      </c>
      <c r="I24" s="158">
        <v>1932</v>
      </c>
      <c r="J24" s="158">
        <v>3263</v>
      </c>
      <c r="K24" s="158">
        <v>3129</v>
      </c>
      <c r="L24" s="158">
        <v>2018</v>
      </c>
      <c r="M24" s="158">
        <v>2425</v>
      </c>
      <c r="N24" s="158">
        <v>1490</v>
      </c>
      <c r="O24" s="158">
        <v>2581</v>
      </c>
      <c r="P24" s="158">
        <v>1428</v>
      </c>
      <c r="Q24" s="158">
        <v>1520</v>
      </c>
      <c r="R24" s="546"/>
      <c r="S24" s="543"/>
    </row>
    <row r="25" spans="1:19" s="536" customFormat="1" ht="11.25" customHeight="1" x14ac:dyDescent="0.2">
      <c r="A25" s="543"/>
      <c r="B25" s="554"/>
      <c r="C25" s="545"/>
      <c r="D25" s="470" t="s">
        <v>215</v>
      </c>
      <c r="E25" s="148">
        <v>10210</v>
      </c>
      <c r="F25" s="158">
        <v>9093</v>
      </c>
      <c r="G25" s="158">
        <v>8214</v>
      </c>
      <c r="H25" s="158">
        <v>8566</v>
      </c>
      <c r="I25" s="158">
        <v>9824</v>
      </c>
      <c r="J25" s="158">
        <v>9610</v>
      </c>
      <c r="K25" s="158">
        <v>8942</v>
      </c>
      <c r="L25" s="158">
        <v>8911</v>
      </c>
      <c r="M25" s="158">
        <v>10796</v>
      </c>
      <c r="N25" s="158">
        <v>8104</v>
      </c>
      <c r="O25" s="158">
        <v>9200</v>
      </c>
      <c r="P25" s="158">
        <v>6878</v>
      </c>
      <c r="Q25" s="158">
        <v>7998</v>
      </c>
      <c r="R25" s="546"/>
      <c r="S25" s="543"/>
    </row>
    <row r="26" spans="1:19" s="536" customFormat="1" ht="11.25" customHeight="1" x14ac:dyDescent="0.2">
      <c r="A26" s="543"/>
      <c r="B26" s="554"/>
      <c r="C26" s="545"/>
      <c r="D26" s="470" t="s">
        <v>163</v>
      </c>
      <c r="E26" s="148">
        <v>31708</v>
      </c>
      <c r="F26" s="158">
        <v>32585</v>
      </c>
      <c r="G26" s="158">
        <v>29568</v>
      </c>
      <c r="H26" s="158">
        <v>31038</v>
      </c>
      <c r="I26" s="158">
        <v>42044</v>
      </c>
      <c r="J26" s="158">
        <v>36347</v>
      </c>
      <c r="K26" s="158">
        <v>39175</v>
      </c>
      <c r="L26" s="158">
        <v>30486</v>
      </c>
      <c r="M26" s="158">
        <v>38813</v>
      </c>
      <c r="N26" s="158">
        <v>28197</v>
      </c>
      <c r="O26" s="158">
        <v>32185</v>
      </c>
      <c r="P26" s="158">
        <v>25117</v>
      </c>
      <c r="Q26" s="158">
        <v>28822</v>
      </c>
      <c r="R26" s="546"/>
      <c r="S26" s="543"/>
    </row>
    <row r="27" spans="1:19" s="536" customFormat="1" ht="11.25" customHeight="1" x14ac:dyDescent="0.2">
      <c r="A27" s="543"/>
      <c r="B27" s="554"/>
      <c r="C27" s="545"/>
      <c r="D27" s="470" t="s">
        <v>216</v>
      </c>
      <c r="E27" s="148">
        <v>150</v>
      </c>
      <c r="F27" s="158">
        <v>147</v>
      </c>
      <c r="G27" s="158">
        <v>150</v>
      </c>
      <c r="H27" s="158">
        <v>138</v>
      </c>
      <c r="I27" s="158">
        <v>204</v>
      </c>
      <c r="J27" s="158">
        <v>206</v>
      </c>
      <c r="K27" s="158">
        <v>156</v>
      </c>
      <c r="L27" s="158">
        <v>116</v>
      </c>
      <c r="M27" s="158">
        <v>217</v>
      </c>
      <c r="N27" s="158">
        <v>196</v>
      </c>
      <c r="O27" s="158">
        <v>215</v>
      </c>
      <c r="P27" s="158">
        <v>135</v>
      </c>
      <c r="Q27" s="158">
        <v>162</v>
      </c>
      <c r="R27" s="546"/>
      <c r="S27" s="543"/>
    </row>
    <row r="28" spans="1:19" ht="10.5" customHeight="1" thickBot="1" x14ac:dyDescent="0.25">
      <c r="A28" s="2"/>
      <c r="B28" s="222"/>
      <c r="C28" s="555"/>
      <c r="D28" s="13"/>
      <c r="E28" s="614"/>
      <c r="F28" s="614"/>
      <c r="G28" s="614"/>
      <c r="H28" s="614"/>
      <c r="I28" s="614"/>
      <c r="J28" s="537"/>
      <c r="K28" s="537"/>
      <c r="L28" s="537"/>
      <c r="M28" s="537"/>
      <c r="N28" s="537"/>
      <c r="O28" s="537"/>
      <c r="P28" s="537"/>
      <c r="Q28" s="537"/>
      <c r="R28" s="618"/>
      <c r="S28" s="2"/>
    </row>
    <row r="29" spans="1:19" ht="13.5" customHeight="1" thickBot="1" x14ac:dyDescent="0.25">
      <c r="A29" s="2"/>
      <c r="B29" s="222"/>
      <c r="C29" s="396" t="s">
        <v>217</v>
      </c>
      <c r="D29" s="539"/>
      <c r="E29" s="557"/>
      <c r="F29" s="557"/>
      <c r="G29" s="557"/>
      <c r="H29" s="557"/>
      <c r="I29" s="557"/>
      <c r="J29" s="557"/>
      <c r="K29" s="557"/>
      <c r="L29" s="557"/>
      <c r="M29" s="557"/>
      <c r="N29" s="557"/>
      <c r="O29" s="557"/>
      <c r="P29" s="557"/>
      <c r="Q29" s="558"/>
      <c r="R29" s="618"/>
      <c r="S29" s="2"/>
    </row>
    <row r="30" spans="1:19" ht="9.75" customHeight="1" x14ac:dyDescent="0.2">
      <c r="A30" s="2"/>
      <c r="B30" s="222"/>
      <c r="C30" s="617" t="s">
        <v>78</v>
      </c>
      <c r="D30" s="13"/>
      <c r="E30" s="556"/>
      <c r="F30" s="556"/>
      <c r="G30" s="556"/>
      <c r="H30" s="556"/>
      <c r="I30" s="556"/>
      <c r="J30" s="556"/>
      <c r="K30" s="556"/>
      <c r="L30" s="556"/>
      <c r="M30" s="556"/>
      <c r="N30" s="556"/>
      <c r="O30" s="556"/>
      <c r="P30" s="556"/>
      <c r="Q30" s="559"/>
      <c r="R30" s="618"/>
      <c r="S30" s="2"/>
    </row>
    <row r="31" spans="1:19" ht="15" customHeight="1" x14ac:dyDescent="0.2">
      <c r="A31" s="2"/>
      <c r="B31" s="222"/>
      <c r="C31" s="1603" t="s">
        <v>68</v>
      </c>
      <c r="D31" s="1603"/>
      <c r="E31" s="541">
        <v>16872</v>
      </c>
      <c r="F31" s="542">
        <v>16274</v>
      </c>
      <c r="G31" s="542">
        <v>11950</v>
      </c>
      <c r="H31" s="542">
        <v>9593</v>
      </c>
      <c r="I31" s="542">
        <v>11158</v>
      </c>
      <c r="J31" s="542">
        <v>9445</v>
      </c>
      <c r="K31" s="542">
        <v>8324</v>
      </c>
      <c r="L31" s="542">
        <v>5966</v>
      </c>
      <c r="M31" s="542">
        <v>11226</v>
      </c>
      <c r="N31" s="542">
        <v>14064</v>
      </c>
      <c r="O31" s="542">
        <v>15892</v>
      </c>
      <c r="P31" s="542">
        <v>10977</v>
      </c>
      <c r="Q31" s="542">
        <v>17074</v>
      </c>
      <c r="R31" s="618"/>
      <c r="S31" s="2"/>
    </row>
    <row r="32" spans="1:19" ht="12" customHeight="1" x14ac:dyDescent="0.2">
      <c r="A32" s="2"/>
      <c r="B32" s="222"/>
      <c r="C32" s="475"/>
      <c r="D32" s="464" t="s">
        <v>187</v>
      </c>
      <c r="E32" s="148">
        <v>5461</v>
      </c>
      <c r="F32" s="158">
        <v>5329</v>
      </c>
      <c r="G32" s="158">
        <v>4188</v>
      </c>
      <c r="H32" s="158">
        <v>2386</v>
      </c>
      <c r="I32" s="158">
        <v>3376</v>
      </c>
      <c r="J32" s="158">
        <v>2953</v>
      </c>
      <c r="K32" s="158">
        <v>2568</v>
      </c>
      <c r="L32" s="158">
        <v>1657</v>
      </c>
      <c r="M32" s="158">
        <v>3019</v>
      </c>
      <c r="N32" s="158">
        <v>4268</v>
      </c>
      <c r="O32" s="158">
        <v>3987</v>
      </c>
      <c r="P32" s="158">
        <v>2239</v>
      </c>
      <c r="Q32" s="158">
        <v>5286</v>
      </c>
      <c r="R32" s="618"/>
      <c r="S32" s="2"/>
    </row>
    <row r="33" spans="1:19" ht="12" customHeight="1" x14ac:dyDescent="0.2">
      <c r="A33" s="2"/>
      <c r="B33" s="222"/>
      <c r="C33" s="475"/>
      <c r="D33" s="464" t="s">
        <v>188</v>
      </c>
      <c r="E33" s="148">
        <v>5177</v>
      </c>
      <c r="F33" s="158">
        <v>5033</v>
      </c>
      <c r="G33" s="158">
        <v>3584</v>
      </c>
      <c r="H33" s="158">
        <v>3823</v>
      </c>
      <c r="I33" s="158">
        <v>4251</v>
      </c>
      <c r="J33" s="158">
        <v>3382</v>
      </c>
      <c r="K33" s="158">
        <v>2784</v>
      </c>
      <c r="L33" s="158">
        <v>2263</v>
      </c>
      <c r="M33" s="158">
        <v>4022</v>
      </c>
      <c r="N33" s="158">
        <v>3817</v>
      </c>
      <c r="O33" s="158">
        <v>5576</v>
      </c>
      <c r="P33" s="158">
        <v>3257</v>
      </c>
      <c r="Q33" s="158">
        <v>5156</v>
      </c>
      <c r="R33" s="618"/>
      <c r="S33" s="2"/>
    </row>
    <row r="34" spans="1:19" ht="12" customHeight="1" x14ac:dyDescent="0.2">
      <c r="A34" s="2"/>
      <c r="B34" s="222"/>
      <c r="C34" s="475"/>
      <c r="D34" s="464" t="s">
        <v>59</v>
      </c>
      <c r="E34" s="148">
        <v>2414</v>
      </c>
      <c r="F34" s="158">
        <v>2574</v>
      </c>
      <c r="G34" s="158">
        <v>1946</v>
      </c>
      <c r="H34" s="158">
        <v>1393</v>
      </c>
      <c r="I34" s="158">
        <v>1642</v>
      </c>
      <c r="J34" s="158">
        <v>1304</v>
      </c>
      <c r="K34" s="158">
        <v>1170</v>
      </c>
      <c r="L34" s="158">
        <v>884</v>
      </c>
      <c r="M34" s="158">
        <v>1554</v>
      </c>
      <c r="N34" s="158">
        <v>2198</v>
      </c>
      <c r="O34" s="158">
        <v>2212</v>
      </c>
      <c r="P34" s="158">
        <v>1349</v>
      </c>
      <c r="Q34" s="158">
        <v>2473</v>
      </c>
      <c r="R34" s="618"/>
      <c r="S34" s="2"/>
    </row>
    <row r="35" spans="1:19" ht="12" customHeight="1" x14ac:dyDescent="0.2">
      <c r="A35" s="2"/>
      <c r="B35" s="222"/>
      <c r="C35" s="475"/>
      <c r="D35" s="464" t="s">
        <v>190</v>
      </c>
      <c r="E35" s="148">
        <v>1672</v>
      </c>
      <c r="F35" s="158">
        <v>1494</v>
      </c>
      <c r="G35" s="158">
        <v>1178</v>
      </c>
      <c r="H35" s="158">
        <v>1181</v>
      </c>
      <c r="I35" s="158">
        <v>1052</v>
      </c>
      <c r="J35" s="158">
        <v>1111</v>
      </c>
      <c r="K35" s="158">
        <v>1116</v>
      </c>
      <c r="L35" s="158">
        <v>683</v>
      </c>
      <c r="M35" s="158">
        <v>1382</v>
      </c>
      <c r="N35" s="158">
        <v>2102</v>
      </c>
      <c r="O35" s="158">
        <v>1892</v>
      </c>
      <c r="P35" s="158">
        <v>2082</v>
      </c>
      <c r="Q35" s="158">
        <v>2088</v>
      </c>
      <c r="R35" s="618"/>
      <c r="S35" s="2"/>
    </row>
    <row r="36" spans="1:19" ht="12" customHeight="1" x14ac:dyDescent="0.2">
      <c r="A36" s="2"/>
      <c r="B36" s="222"/>
      <c r="C36" s="475"/>
      <c r="D36" s="464" t="s">
        <v>191</v>
      </c>
      <c r="E36" s="148">
        <v>1641</v>
      </c>
      <c r="F36" s="158">
        <v>1283</v>
      </c>
      <c r="G36" s="158">
        <v>680</v>
      </c>
      <c r="H36" s="158">
        <v>412</v>
      </c>
      <c r="I36" s="158">
        <v>419</v>
      </c>
      <c r="J36" s="158">
        <v>366</v>
      </c>
      <c r="K36" s="158">
        <v>316</v>
      </c>
      <c r="L36" s="158">
        <v>275</v>
      </c>
      <c r="M36" s="158">
        <v>828</v>
      </c>
      <c r="N36" s="158">
        <v>1238</v>
      </c>
      <c r="O36" s="158">
        <v>1743</v>
      </c>
      <c r="P36" s="158">
        <v>1661</v>
      </c>
      <c r="Q36" s="158">
        <v>1457</v>
      </c>
      <c r="R36" s="618"/>
      <c r="S36" s="2"/>
    </row>
    <row r="37" spans="1:19" ht="12" customHeight="1" x14ac:dyDescent="0.2">
      <c r="A37" s="2"/>
      <c r="B37" s="222"/>
      <c r="C37" s="475"/>
      <c r="D37" s="464" t="s">
        <v>130</v>
      </c>
      <c r="E37" s="148">
        <v>285</v>
      </c>
      <c r="F37" s="158">
        <v>283</v>
      </c>
      <c r="G37" s="158">
        <v>201</v>
      </c>
      <c r="H37" s="158">
        <v>168</v>
      </c>
      <c r="I37" s="158">
        <v>173</v>
      </c>
      <c r="J37" s="158">
        <v>155</v>
      </c>
      <c r="K37" s="158">
        <v>152</v>
      </c>
      <c r="L37" s="158">
        <v>98</v>
      </c>
      <c r="M37" s="158">
        <v>216</v>
      </c>
      <c r="N37" s="158">
        <v>168</v>
      </c>
      <c r="O37" s="158">
        <v>240</v>
      </c>
      <c r="P37" s="158">
        <v>160</v>
      </c>
      <c r="Q37" s="158">
        <v>344</v>
      </c>
      <c r="R37" s="618"/>
      <c r="S37" s="2"/>
    </row>
    <row r="38" spans="1:19" ht="12" customHeight="1" x14ac:dyDescent="0.2">
      <c r="A38" s="2"/>
      <c r="B38" s="222"/>
      <c r="C38" s="475"/>
      <c r="D38" s="464" t="s">
        <v>131</v>
      </c>
      <c r="E38" s="148">
        <v>222</v>
      </c>
      <c r="F38" s="158">
        <v>278</v>
      </c>
      <c r="G38" s="158">
        <v>173</v>
      </c>
      <c r="H38" s="158">
        <v>230</v>
      </c>
      <c r="I38" s="158">
        <v>245</v>
      </c>
      <c r="J38" s="158">
        <v>174</v>
      </c>
      <c r="K38" s="158">
        <v>218</v>
      </c>
      <c r="L38" s="158">
        <v>106</v>
      </c>
      <c r="M38" s="158">
        <v>205</v>
      </c>
      <c r="N38" s="158">
        <v>273</v>
      </c>
      <c r="O38" s="158">
        <v>242</v>
      </c>
      <c r="P38" s="158">
        <v>229</v>
      </c>
      <c r="Q38" s="158">
        <v>270</v>
      </c>
      <c r="R38" s="618"/>
      <c r="S38" s="2"/>
    </row>
    <row r="39" spans="1:19" ht="15" customHeight="1" x14ac:dyDescent="0.2">
      <c r="A39" s="2"/>
      <c r="B39" s="222"/>
      <c r="C39" s="475"/>
      <c r="D39" s="470" t="s">
        <v>340</v>
      </c>
      <c r="E39" s="158">
        <v>1232</v>
      </c>
      <c r="F39" s="158">
        <v>567</v>
      </c>
      <c r="G39" s="158">
        <v>428</v>
      </c>
      <c r="H39" s="158">
        <v>570</v>
      </c>
      <c r="I39" s="158">
        <v>475</v>
      </c>
      <c r="J39" s="158">
        <v>533</v>
      </c>
      <c r="K39" s="158">
        <v>587</v>
      </c>
      <c r="L39" s="158">
        <v>678</v>
      </c>
      <c r="M39" s="158">
        <v>964</v>
      </c>
      <c r="N39" s="158">
        <v>567</v>
      </c>
      <c r="O39" s="158">
        <v>1123</v>
      </c>
      <c r="P39" s="158">
        <v>1075</v>
      </c>
      <c r="Q39" s="158">
        <v>1296</v>
      </c>
      <c r="R39" s="618"/>
      <c r="S39" s="2"/>
    </row>
    <row r="40" spans="1:19" ht="12" customHeight="1" x14ac:dyDescent="0.2">
      <c r="A40" s="2"/>
      <c r="B40" s="222"/>
      <c r="C40" s="475"/>
      <c r="D40" s="470" t="s">
        <v>215</v>
      </c>
      <c r="E40" s="158">
        <v>4004</v>
      </c>
      <c r="F40" s="158">
        <v>4052</v>
      </c>
      <c r="G40" s="158">
        <v>3003</v>
      </c>
      <c r="H40" s="158">
        <v>2218</v>
      </c>
      <c r="I40" s="158">
        <v>2923</v>
      </c>
      <c r="J40" s="158">
        <v>2731</v>
      </c>
      <c r="K40" s="158">
        <v>2459</v>
      </c>
      <c r="L40" s="158">
        <v>1338</v>
      </c>
      <c r="M40" s="158">
        <v>2903</v>
      </c>
      <c r="N40" s="158">
        <v>3592</v>
      </c>
      <c r="O40" s="158">
        <v>4086</v>
      </c>
      <c r="P40" s="158">
        <v>2249</v>
      </c>
      <c r="Q40" s="158">
        <v>4385</v>
      </c>
      <c r="R40" s="618"/>
      <c r="S40" s="2"/>
    </row>
    <row r="41" spans="1:19" ht="12" customHeight="1" x14ac:dyDescent="0.2">
      <c r="A41" s="2"/>
      <c r="B41" s="222"/>
      <c r="C41" s="475"/>
      <c r="D41" s="470" t="s">
        <v>163</v>
      </c>
      <c r="E41" s="158">
        <v>11636</v>
      </c>
      <c r="F41" s="158">
        <v>11655</v>
      </c>
      <c r="G41" s="158">
        <v>8518</v>
      </c>
      <c r="H41" s="158">
        <v>6805</v>
      </c>
      <c r="I41" s="158">
        <v>7760</v>
      </c>
      <c r="J41" s="158">
        <v>6180</v>
      </c>
      <c r="K41" s="158">
        <v>5278</v>
      </c>
      <c r="L41" s="158">
        <v>3950</v>
      </c>
      <c r="M41" s="158">
        <v>7359</v>
      </c>
      <c r="N41" s="158">
        <v>9905</v>
      </c>
      <c r="O41" s="158">
        <v>10682</v>
      </c>
      <c r="P41" s="158">
        <v>7651</v>
      </c>
      <c r="Q41" s="158">
        <v>11391</v>
      </c>
      <c r="R41" s="618"/>
      <c r="S41" s="2"/>
    </row>
    <row r="42" spans="1:19" ht="11.25" customHeight="1" x14ac:dyDescent="0.2">
      <c r="A42" s="2"/>
      <c r="B42" s="222"/>
      <c r="C42" s="475"/>
      <c r="D42" s="470" t="s">
        <v>216</v>
      </c>
      <c r="E42" s="780">
        <v>0</v>
      </c>
      <c r="F42" s="779">
        <v>0</v>
      </c>
      <c r="G42" s="779">
        <v>1</v>
      </c>
      <c r="H42" s="779">
        <v>0</v>
      </c>
      <c r="I42" s="779">
        <v>0</v>
      </c>
      <c r="J42" s="779">
        <v>1</v>
      </c>
      <c r="K42" s="779">
        <v>0</v>
      </c>
      <c r="L42" s="779">
        <v>0</v>
      </c>
      <c r="M42" s="779">
        <v>0</v>
      </c>
      <c r="N42" s="779">
        <v>0</v>
      </c>
      <c r="O42" s="779">
        <v>1</v>
      </c>
      <c r="P42" s="779">
        <v>2</v>
      </c>
      <c r="Q42" s="779">
        <v>2</v>
      </c>
      <c r="R42" s="618"/>
      <c r="S42" s="2"/>
    </row>
    <row r="43" spans="1:19" ht="15" customHeight="1" x14ac:dyDescent="0.2">
      <c r="A43" s="2"/>
      <c r="B43" s="222"/>
      <c r="C43" s="616" t="s">
        <v>290</v>
      </c>
      <c r="D43" s="616"/>
      <c r="E43" s="148"/>
      <c r="F43" s="148"/>
      <c r="G43" s="158"/>
      <c r="H43" s="158"/>
      <c r="I43" s="158"/>
      <c r="J43" s="158"/>
      <c r="K43" s="158"/>
      <c r="L43" s="158"/>
      <c r="M43" s="158"/>
      <c r="N43" s="158"/>
      <c r="O43" s="158"/>
      <c r="P43" s="158"/>
      <c r="Q43" s="158"/>
      <c r="R43" s="618"/>
      <c r="S43" s="2"/>
    </row>
    <row r="44" spans="1:19" ht="12" customHeight="1" x14ac:dyDescent="0.2">
      <c r="A44" s="2"/>
      <c r="B44" s="222"/>
      <c r="C44" s="475"/>
      <c r="D44" s="731" t="s">
        <v>481</v>
      </c>
      <c r="E44" s="158">
        <v>1586</v>
      </c>
      <c r="F44" s="158">
        <v>1663</v>
      </c>
      <c r="G44" s="158">
        <v>1172</v>
      </c>
      <c r="H44" s="158">
        <v>2155</v>
      </c>
      <c r="I44" s="158">
        <v>1724</v>
      </c>
      <c r="J44" s="158">
        <v>1452</v>
      </c>
      <c r="K44" s="158">
        <v>1279</v>
      </c>
      <c r="L44" s="158">
        <v>741</v>
      </c>
      <c r="M44" s="158">
        <v>1898</v>
      </c>
      <c r="N44" s="158">
        <v>1267</v>
      </c>
      <c r="O44" s="158">
        <v>1650</v>
      </c>
      <c r="P44" s="158">
        <v>1209</v>
      </c>
      <c r="Q44" s="158">
        <v>2175</v>
      </c>
      <c r="R44" s="618"/>
      <c r="S44" s="2"/>
    </row>
    <row r="45" spans="1:19" ht="12" customHeight="1" x14ac:dyDescent="0.2">
      <c r="A45" s="2"/>
      <c r="B45" s="222"/>
      <c r="C45" s="475"/>
      <c r="D45" s="731" t="s">
        <v>483</v>
      </c>
      <c r="E45" s="158">
        <v>2104</v>
      </c>
      <c r="F45" s="158">
        <v>1734</v>
      </c>
      <c r="G45" s="158">
        <v>1216</v>
      </c>
      <c r="H45" s="158">
        <v>684</v>
      </c>
      <c r="I45" s="158">
        <v>915</v>
      </c>
      <c r="J45" s="158">
        <v>609</v>
      </c>
      <c r="K45" s="158">
        <v>529</v>
      </c>
      <c r="L45" s="158">
        <v>424</v>
      </c>
      <c r="M45" s="158">
        <v>858</v>
      </c>
      <c r="N45" s="158">
        <v>1465</v>
      </c>
      <c r="O45" s="158">
        <v>1559</v>
      </c>
      <c r="P45" s="158">
        <v>1237</v>
      </c>
      <c r="Q45" s="158">
        <v>1735</v>
      </c>
      <c r="R45" s="618"/>
      <c r="S45" s="2"/>
    </row>
    <row r="46" spans="1:19" ht="12" customHeight="1" x14ac:dyDescent="0.2">
      <c r="A46" s="2"/>
      <c r="B46" s="222"/>
      <c r="C46" s="475"/>
      <c r="D46" s="731" t="s">
        <v>480</v>
      </c>
      <c r="E46" s="158">
        <v>1338</v>
      </c>
      <c r="F46" s="158">
        <v>1388</v>
      </c>
      <c r="G46" s="158">
        <v>1078</v>
      </c>
      <c r="H46" s="158">
        <v>708</v>
      </c>
      <c r="I46" s="158">
        <v>639</v>
      </c>
      <c r="J46" s="158">
        <v>820</v>
      </c>
      <c r="K46" s="158">
        <v>554</v>
      </c>
      <c r="L46" s="158">
        <v>396</v>
      </c>
      <c r="M46" s="158">
        <v>502</v>
      </c>
      <c r="N46" s="158">
        <v>1195</v>
      </c>
      <c r="O46" s="158">
        <v>971</v>
      </c>
      <c r="P46" s="158">
        <v>739</v>
      </c>
      <c r="Q46" s="158">
        <v>1228</v>
      </c>
      <c r="R46" s="618"/>
      <c r="S46" s="2"/>
    </row>
    <row r="47" spans="1:19" ht="12" customHeight="1" x14ac:dyDescent="0.2">
      <c r="A47" s="2"/>
      <c r="B47" s="222"/>
      <c r="C47" s="475"/>
      <c r="D47" s="731" t="s">
        <v>484</v>
      </c>
      <c r="E47" s="158">
        <v>663</v>
      </c>
      <c r="F47" s="158">
        <v>805</v>
      </c>
      <c r="G47" s="158">
        <v>651</v>
      </c>
      <c r="H47" s="158">
        <v>580</v>
      </c>
      <c r="I47" s="158">
        <v>629</v>
      </c>
      <c r="J47" s="158">
        <v>577</v>
      </c>
      <c r="K47" s="158">
        <v>500</v>
      </c>
      <c r="L47" s="158">
        <v>338</v>
      </c>
      <c r="M47" s="158">
        <v>555</v>
      </c>
      <c r="N47" s="158">
        <v>664</v>
      </c>
      <c r="O47" s="158">
        <v>861</v>
      </c>
      <c r="P47" s="158">
        <v>486</v>
      </c>
      <c r="Q47" s="158">
        <v>924</v>
      </c>
      <c r="R47" s="618"/>
      <c r="S47" s="2"/>
    </row>
    <row r="48" spans="1:19" ht="12" customHeight="1" x14ac:dyDescent="0.2">
      <c r="A48" s="2"/>
      <c r="B48" s="222"/>
      <c r="C48" s="475"/>
      <c r="D48" s="731" t="s">
        <v>482</v>
      </c>
      <c r="E48" s="158">
        <v>884</v>
      </c>
      <c r="F48" s="158">
        <v>807</v>
      </c>
      <c r="G48" s="158">
        <v>629</v>
      </c>
      <c r="H48" s="158">
        <v>379</v>
      </c>
      <c r="I48" s="158">
        <v>420</v>
      </c>
      <c r="J48" s="158">
        <v>311</v>
      </c>
      <c r="K48" s="158">
        <v>239</v>
      </c>
      <c r="L48" s="158">
        <v>170</v>
      </c>
      <c r="M48" s="158">
        <v>418</v>
      </c>
      <c r="N48" s="158">
        <v>625</v>
      </c>
      <c r="O48" s="158">
        <v>773</v>
      </c>
      <c r="P48" s="158">
        <v>680</v>
      </c>
      <c r="Q48" s="158">
        <v>835</v>
      </c>
      <c r="R48" s="618"/>
      <c r="S48" s="2"/>
    </row>
    <row r="49" spans="1:22" ht="15" customHeight="1" x14ac:dyDescent="0.2">
      <c r="A49" s="2"/>
      <c r="B49" s="222"/>
      <c r="C49" s="1603" t="s">
        <v>218</v>
      </c>
      <c r="D49" s="1603"/>
      <c r="E49" s="473">
        <f t="shared" ref="E49:P49" si="0">+E31/E8*100</f>
        <v>33.739951205855299</v>
      </c>
      <c r="F49" s="473">
        <f t="shared" si="0"/>
        <v>32.87942459996767</v>
      </c>
      <c r="G49" s="473">
        <f t="shared" si="0"/>
        <v>25.280304632959595</v>
      </c>
      <c r="H49" s="473">
        <f t="shared" si="0"/>
        <v>19.044310331136348</v>
      </c>
      <c r="I49" s="473">
        <f t="shared" si="0"/>
        <v>17.04708650349864</v>
      </c>
      <c r="J49" s="473">
        <f t="shared" si="0"/>
        <v>16.203743416425056</v>
      </c>
      <c r="K49" s="473">
        <f t="shared" si="0"/>
        <v>14.292091617732908</v>
      </c>
      <c r="L49" s="473">
        <f t="shared" si="0"/>
        <v>12.960549183176919</v>
      </c>
      <c r="M49" s="473">
        <f t="shared" si="0"/>
        <v>18.865324505091923</v>
      </c>
      <c r="N49" s="473">
        <f t="shared" si="0"/>
        <v>31.997087864585705</v>
      </c>
      <c r="O49" s="473">
        <f t="shared" si="0"/>
        <v>31.253933291378228</v>
      </c>
      <c r="P49" s="473">
        <f t="shared" si="0"/>
        <v>29.112077653423857</v>
      </c>
      <c r="Q49" s="473">
        <f>+Q31/Q8*100</f>
        <v>39.184816285314298</v>
      </c>
      <c r="R49" s="618"/>
      <c r="S49" s="2"/>
    </row>
    <row r="50" spans="1:22" ht="11.25" customHeight="1" thickBot="1" x14ac:dyDescent="0.25">
      <c r="A50" s="2"/>
      <c r="B50" s="222"/>
      <c r="C50" s="560"/>
      <c r="D50" s="618"/>
      <c r="E50" s="614"/>
      <c r="F50" s="614"/>
      <c r="G50" s="614"/>
      <c r="H50" s="614"/>
      <c r="I50" s="614"/>
      <c r="J50" s="614"/>
      <c r="K50" s="614"/>
      <c r="L50" s="614"/>
      <c r="M50" s="614"/>
      <c r="N50" s="614"/>
      <c r="O50" s="614"/>
      <c r="P50" s="614"/>
      <c r="Q50" s="537"/>
      <c r="R50" s="618"/>
      <c r="S50" s="2"/>
    </row>
    <row r="51" spans="1:22" s="7" customFormat="1" ht="13.5" customHeight="1" thickBot="1" x14ac:dyDescent="0.25">
      <c r="A51" s="6"/>
      <c r="B51" s="221"/>
      <c r="C51" s="396" t="s">
        <v>219</v>
      </c>
      <c r="D51" s="539"/>
      <c r="E51" s="557"/>
      <c r="F51" s="557"/>
      <c r="G51" s="557"/>
      <c r="H51" s="557"/>
      <c r="I51" s="557"/>
      <c r="J51" s="557"/>
      <c r="K51" s="557"/>
      <c r="L51" s="557"/>
      <c r="M51" s="557"/>
      <c r="N51" s="557"/>
      <c r="O51" s="557"/>
      <c r="P51" s="557"/>
      <c r="Q51" s="558"/>
      <c r="R51" s="618"/>
      <c r="S51" s="6"/>
    </row>
    <row r="52" spans="1:22" ht="9.75" customHeight="1" x14ac:dyDescent="0.2">
      <c r="A52" s="2"/>
      <c r="B52" s="222"/>
      <c r="C52" s="617" t="s">
        <v>78</v>
      </c>
      <c r="D52" s="561"/>
      <c r="E52" s="556"/>
      <c r="F52" s="556"/>
      <c r="G52" s="556"/>
      <c r="H52" s="556"/>
      <c r="I52" s="556"/>
      <c r="J52" s="556"/>
      <c r="K52" s="556"/>
      <c r="L52" s="556"/>
      <c r="M52" s="556"/>
      <c r="N52" s="556"/>
      <c r="O52" s="556"/>
      <c r="P52" s="556"/>
      <c r="Q52" s="559"/>
      <c r="R52" s="618"/>
      <c r="S52" s="2"/>
    </row>
    <row r="53" spans="1:22" ht="15" customHeight="1" x14ac:dyDescent="0.2">
      <c r="A53" s="2"/>
      <c r="B53" s="222"/>
      <c r="C53" s="1603" t="s">
        <v>68</v>
      </c>
      <c r="D53" s="1603"/>
      <c r="E53" s="541">
        <v>11871</v>
      </c>
      <c r="F53" s="542">
        <v>11264</v>
      </c>
      <c r="G53" s="542">
        <v>9001</v>
      </c>
      <c r="H53" s="542">
        <v>7142</v>
      </c>
      <c r="I53" s="542">
        <v>7925</v>
      </c>
      <c r="J53" s="542">
        <v>6456</v>
      </c>
      <c r="K53" s="542">
        <v>5818</v>
      </c>
      <c r="L53" s="542">
        <v>4875</v>
      </c>
      <c r="M53" s="542">
        <v>6863</v>
      </c>
      <c r="N53" s="542">
        <v>6209</v>
      </c>
      <c r="O53" s="542">
        <v>9180</v>
      </c>
      <c r="P53" s="542">
        <v>7817</v>
      </c>
      <c r="Q53" s="542">
        <v>8829</v>
      </c>
      <c r="R53" s="618"/>
      <c r="S53" s="2"/>
    </row>
    <row r="54" spans="1:22" ht="11.25" customHeight="1" x14ac:dyDescent="0.2">
      <c r="A54" s="2"/>
      <c r="B54" s="222"/>
      <c r="C54" s="475"/>
      <c r="D54" s="93" t="s">
        <v>340</v>
      </c>
      <c r="E54" s="149">
        <v>997</v>
      </c>
      <c r="F54" s="177">
        <v>442</v>
      </c>
      <c r="G54" s="177">
        <v>231</v>
      </c>
      <c r="H54" s="177">
        <v>295</v>
      </c>
      <c r="I54" s="158">
        <v>301</v>
      </c>
      <c r="J54" s="158">
        <v>185</v>
      </c>
      <c r="K54" s="158">
        <v>322</v>
      </c>
      <c r="L54" s="158">
        <v>561</v>
      </c>
      <c r="M54" s="158">
        <v>362</v>
      </c>
      <c r="N54" s="158">
        <v>235</v>
      </c>
      <c r="O54" s="158">
        <v>450</v>
      </c>
      <c r="P54" s="158">
        <v>761</v>
      </c>
      <c r="Q54" s="158">
        <v>915</v>
      </c>
      <c r="R54" s="618"/>
      <c r="S54" s="2"/>
    </row>
    <row r="55" spans="1:22" ht="11.25" customHeight="1" x14ac:dyDescent="0.2">
      <c r="A55" s="2"/>
      <c r="B55" s="222"/>
      <c r="C55" s="475"/>
      <c r="D55" s="93" t="s">
        <v>215</v>
      </c>
      <c r="E55" s="149">
        <v>2803</v>
      </c>
      <c r="F55" s="177">
        <v>2611</v>
      </c>
      <c r="G55" s="177">
        <v>2146</v>
      </c>
      <c r="H55" s="177">
        <v>1491</v>
      </c>
      <c r="I55" s="158">
        <v>1741</v>
      </c>
      <c r="J55" s="158">
        <v>1774</v>
      </c>
      <c r="K55" s="158">
        <v>1518</v>
      </c>
      <c r="L55" s="158">
        <v>1020</v>
      </c>
      <c r="M55" s="158">
        <v>1621</v>
      </c>
      <c r="N55" s="158">
        <v>1683</v>
      </c>
      <c r="O55" s="158">
        <v>2488</v>
      </c>
      <c r="P55" s="158">
        <v>1609</v>
      </c>
      <c r="Q55" s="158">
        <v>2035</v>
      </c>
      <c r="R55" s="618"/>
      <c r="S55" s="2"/>
    </row>
    <row r="56" spans="1:22" ht="11.25" customHeight="1" x14ac:dyDescent="0.2">
      <c r="A56" s="2"/>
      <c r="B56" s="222"/>
      <c r="C56" s="475"/>
      <c r="D56" s="93" t="s">
        <v>163</v>
      </c>
      <c r="E56" s="149">
        <v>8070</v>
      </c>
      <c r="F56" s="177">
        <v>8211</v>
      </c>
      <c r="G56" s="177">
        <v>6623</v>
      </c>
      <c r="H56" s="177">
        <v>5356</v>
      </c>
      <c r="I56" s="158">
        <v>5883</v>
      </c>
      <c r="J56" s="158">
        <v>4496</v>
      </c>
      <c r="K56" s="158">
        <v>3978</v>
      </c>
      <c r="L56" s="158">
        <v>3294</v>
      </c>
      <c r="M56" s="158">
        <v>4880</v>
      </c>
      <c r="N56" s="158">
        <v>4291</v>
      </c>
      <c r="O56" s="158">
        <v>6242</v>
      </c>
      <c r="P56" s="158">
        <v>5445</v>
      </c>
      <c r="Q56" s="158">
        <v>5876</v>
      </c>
      <c r="R56" s="618"/>
      <c r="S56" s="2"/>
    </row>
    <row r="57" spans="1:22" ht="11.25" customHeight="1" x14ac:dyDescent="0.2">
      <c r="A57" s="2"/>
      <c r="B57" s="222"/>
      <c r="C57" s="475"/>
      <c r="D57" s="93" t="s">
        <v>216</v>
      </c>
      <c r="E57" s="780">
        <v>1</v>
      </c>
      <c r="F57" s="779">
        <v>0</v>
      </c>
      <c r="G57" s="779">
        <v>1</v>
      </c>
      <c r="H57" s="779">
        <v>0</v>
      </c>
      <c r="I57" s="779">
        <v>0</v>
      </c>
      <c r="J57" s="779">
        <v>1</v>
      </c>
      <c r="K57" s="779">
        <v>0</v>
      </c>
      <c r="L57" s="779">
        <v>0</v>
      </c>
      <c r="M57" s="779">
        <v>0</v>
      </c>
      <c r="N57" s="779">
        <v>0</v>
      </c>
      <c r="O57" s="779">
        <v>0</v>
      </c>
      <c r="P57" s="779">
        <v>2</v>
      </c>
      <c r="Q57" s="779">
        <v>3</v>
      </c>
      <c r="R57" s="618"/>
      <c r="S57" s="2"/>
      <c r="V57" s="536"/>
    </row>
    <row r="58" spans="1:22" ht="12.75" hidden="1" customHeight="1" x14ac:dyDescent="0.2">
      <c r="A58" s="2"/>
      <c r="B58" s="222"/>
      <c r="C58" s="475"/>
      <c r="D58" s="201" t="s">
        <v>187</v>
      </c>
      <c r="E58" s="148">
        <v>4075</v>
      </c>
      <c r="F58" s="158">
        <v>3588</v>
      </c>
      <c r="G58" s="158">
        <v>3148</v>
      </c>
      <c r="H58" s="158">
        <v>1742</v>
      </c>
      <c r="I58" s="158">
        <v>2382</v>
      </c>
      <c r="J58" s="158">
        <v>1991</v>
      </c>
      <c r="K58" s="158">
        <v>1657</v>
      </c>
      <c r="L58" s="158">
        <v>1585</v>
      </c>
      <c r="M58" s="158">
        <v>1669</v>
      </c>
      <c r="N58" s="158">
        <v>1918</v>
      </c>
      <c r="O58" s="158">
        <v>2306</v>
      </c>
      <c r="P58" s="158">
        <v>1606</v>
      </c>
      <c r="Q58" s="158">
        <v>2487</v>
      </c>
      <c r="R58" s="618"/>
      <c r="S58" s="2"/>
    </row>
    <row r="59" spans="1:22" ht="12.75" hidden="1" customHeight="1" x14ac:dyDescent="0.2">
      <c r="A59" s="2"/>
      <c r="B59" s="222"/>
      <c r="C59" s="475"/>
      <c r="D59" s="201" t="s">
        <v>188</v>
      </c>
      <c r="E59" s="148">
        <v>3861</v>
      </c>
      <c r="F59" s="158">
        <v>3813</v>
      </c>
      <c r="G59" s="158">
        <v>2882</v>
      </c>
      <c r="H59" s="158">
        <v>2985</v>
      </c>
      <c r="I59" s="158">
        <v>3290</v>
      </c>
      <c r="J59" s="158">
        <v>2557</v>
      </c>
      <c r="K59" s="158">
        <v>2146</v>
      </c>
      <c r="L59" s="158">
        <v>1622</v>
      </c>
      <c r="M59" s="158">
        <v>2900</v>
      </c>
      <c r="N59" s="158">
        <v>2024</v>
      </c>
      <c r="O59" s="158">
        <v>3124</v>
      </c>
      <c r="P59" s="158">
        <v>2499</v>
      </c>
      <c r="Q59" s="158">
        <v>3076</v>
      </c>
      <c r="R59" s="618"/>
      <c r="S59" s="2"/>
    </row>
    <row r="60" spans="1:22" ht="12.75" hidden="1" customHeight="1" x14ac:dyDescent="0.2">
      <c r="A60" s="2"/>
      <c r="B60" s="222"/>
      <c r="C60" s="475"/>
      <c r="D60" s="201" t="s">
        <v>59</v>
      </c>
      <c r="E60" s="148">
        <v>1356</v>
      </c>
      <c r="F60" s="158">
        <v>1606</v>
      </c>
      <c r="G60" s="158">
        <v>1338</v>
      </c>
      <c r="H60" s="158">
        <v>974</v>
      </c>
      <c r="I60" s="158">
        <v>1042</v>
      </c>
      <c r="J60" s="158">
        <v>797</v>
      </c>
      <c r="K60" s="158">
        <v>755</v>
      </c>
      <c r="L60" s="158">
        <v>718</v>
      </c>
      <c r="M60" s="158">
        <v>938</v>
      </c>
      <c r="N60" s="158">
        <v>723</v>
      </c>
      <c r="O60" s="158">
        <v>1340</v>
      </c>
      <c r="P60" s="158">
        <v>930</v>
      </c>
      <c r="Q60" s="158">
        <v>998</v>
      </c>
      <c r="R60" s="618"/>
      <c r="S60" s="2"/>
    </row>
    <row r="61" spans="1:22" ht="12.75" hidden="1" customHeight="1" x14ac:dyDescent="0.2">
      <c r="A61" s="2"/>
      <c r="B61" s="222"/>
      <c r="C61" s="475"/>
      <c r="D61" s="201" t="s">
        <v>190</v>
      </c>
      <c r="E61" s="148">
        <v>1250</v>
      </c>
      <c r="F61" s="158">
        <v>1147</v>
      </c>
      <c r="G61" s="158">
        <v>808</v>
      </c>
      <c r="H61" s="158">
        <v>914</v>
      </c>
      <c r="I61" s="158">
        <v>732</v>
      </c>
      <c r="J61" s="158">
        <v>649</v>
      </c>
      <c r="K61" s="158">
        <v>766</v>
      </c>
      <c r="L61" s="158">
        <v>599</v>
      </c>
      <c r="M61" s="158">
        <v>862</v>
      </c>
      <c r="N61" s="158">
        <v>720</v>
      </c>
      <c r="O61" s="158">
        <v>1040</v>
      </c>
      <c r="P61" s="158">
        <v>1291</v>
      </c>
      <c r="Q61" s="158">
        <v>1022</v>
      </c>
      <c r="R61" s="618"/>
      <c r="S61" s="2"/>
    </row>
    <row r="62" spans="1:22" ht="12.75" hidden="1" customHeight="1" x14ac:dyDescent="0.2">
      <c r="A62" s="2"/>
      <c r="B62" s="222"/>
      <c r="C62" s="475"/>
      <c r="D62" s="201" t="s">
        <v>191</v>
      </c>
      <c r="E62" s="148">
        <v>1019</v>
      </c>
      <c r="F62" s="158">
        <v>778</v>
      </c>
      <c r="G62" s="158">
        <v>490</v>
      </c>
      <c r="H62" s="158">
        <v>289</v>
      </c>
      <c r="I62" s="158">
        <v>235</v>
      </c>
      <c r="J62" s="158">
        <v>199</v>
      </c>
      <c r="K62" s="158">
        <v>201</v>
      </c>
      <c r="L62" s="158">
        <v>200</v>
      </c>
      <c r="M62" s="158">
        <v>273</v>
      </c>
      <c r="N62" s="158">
        <v>562</v>
      </c>
      <c r="O62" s="158">
        <v>1080</v>
      </c>
      <c r="P62" s="158">
        <v>1274</v>
      </c>
      <c r="Q62" s="158">
        <v>942</v>
      </c>
      <c r="R62" s="618"/>
      <c r="S62" s="2"/>
    </row>
    <row r="63" spans="1:22" ht="12.75" hidden="1" customHeight="1" x14ac:dyDescent="0.2">
      <c r="A63" s="2"/>
      <c r="B63" s="222"/>
      <c r="C63" s="475"/>
      <c r="D63" s="201" t="s">
        <v>130</v>
      </c>
      <c r="E63" s="148">
        <v>201</v>
      </c>
      <c r="F63" s="158">
        <v>190</v>
      </c>
      <c r="G63" s="158">
        <v>196</v>
      </c>
      <c r="H63" s="158">
        <v>127</v>
      </c>
      <c r="I63" s="158">
        <v>112</v>
      </c>
      <c r="J63" s="158">
        <v>118</v>
      </c>
      <c r="K63" s="158">
        <v>155</v>
      </c>
      <c r="L63" s="158">
        <v>74</v>
      </c>
      <c r="M63" s="158">
        <v>122</v>
      </c>
      <c r="N63" s="158">
        <v>110</v>
      </c>
      <c r="O63" s="158">
        <v>167</v>
      </c>
      <c r="P63" s="158">
        <v>115</v>
      </c>
      <c r="Q63" s="158">
        <v>168</v>
      </c>
      <c r="R63" s="618"/>
      <c r="S63" s="2"/>
    </row>
    <row r="64" spans="1:22" ht="12.75" hidden="1" customHeight="1" x14ac:dyDescent="0.2">
      <c r="A64" s="2"/>
      <c r="B64" s="222"/>
      <c r="C64" s="475"/>
      <c r="D64" s="201" t="s">
        <v>131</v>
      </c>
      <c r="E64" s="148">
        <v>109</v>
      </c>
      <c r="F64" s="158">
        <v>142</v>
      </c>
      <c r="G64" s="158">
        <v>139</v>
      </c>
      <c r="H64" s="158">
        <v>111</v>
      </c>
      <c r="I64" s="158">
        <v>132</v>
      </c>
      <c r="J64" s="158">
        <v>145</v>
      </c>
      <c r="K64" s="158">
        <v>138</v>
      </c>
      <c r="L64" s="158">
        <v>77</v>
      </c>
      <c r="M64" s="158">
        <v>99</v>
      </c>
      <c r="N64" s="158">
        <v>152</v>
      </c>
      <c r="O64" s="158">
        <v>123</v>
      </c>
      <c r="P64" s="158">
        <v>102</v>
      </c>
      <c r="Q64" s="158">
        <v>136</v>
      </c>
      <c r="R64" s="618"/>
      <c r="S64" s="2"/>
    </row>
    <row r="65" spans="1:19" ht="15" customHeight="1" x14ac:dyDescent="0.2">
      <c r="A65" s="2"/>
      <c r="B65" s="222"/>
      <c r="C65" s="1603" t="s">
        <v>220</v>
      </c>
      <c r="D65" s="1603"/>
      <c r="E65" s="473">
        <f t="shared" ref="E65:P65" si="1">+E53/E31*100</f>
        <v>70.359174964438125</v>
      </c>
      <c r="F65" s="473">
        <f t="shared" si="1"/>
        <v>69.21469829175372</v>
      </c>
      <c r="G65" s="473">
        <f t="shared" si="1"/>
        <v>75.322175732217573</v>
      </c>
      <c r="H65" s="473">
        <f t="shared" si="1"/>
        <v>74.450119879078485</v>
      </c>
      <c r="I65" s="473">
        <f t="shared" si="1"/>
        <v>71.025273346477874</v>
      </c>
      <c r="J65" s="473">
        <f t="shared" si="1"/>
        <v>68.353626257278989</v>
      </c>
      <c r="K65" s="473">
        <f t="shared" si="1"/>
        <v>69.894281595386829</v>
      </c>
      <c r="L65" s="473">
        <f t="shared" si="1"/>
        <v>81.713040563191413</v>
      </c>
      <c r="M65" s="473">
        <f t="shared" si="1"/>
        <v>61.134865490824872</v>
      </c>
      <c r="N65" s="473">
        <f t="shared" si="1"/>
        <v>44.148179749715588</v>
      </c>
      <c r="O65" s="473">
        <f t="shared" si="1"/>
        <v>57.764913163856022</v>
      </c>
      <c r="P65" s="473">
        <f t="shared" si="1"/>
        <v>71.212535301084088</v>
      </c>
      <c r="Q65" s="473">
        <f>+Q53/Q31*100</f>
        <v>51.710202647299987</v>
      </c>
      <c r="R65" s="618"/>
      <c r="S65" s="2"/>
    </row>
    <row r="66" spans="1:19" ht="11.25" customHeight="1" x14ac:dyDescent="0.2">
      <c r="A66" s="2"/>
      <c r="B66" s="222"/>
      <c r="C66" s="475"/>
      <c r="D66" s="464" t="s">
        <v>187</v>
      </c>
      <c r="E66" s="178">
        <f t="shared" ref="E66:Q72" si="2">+E58/E32*100</f>
        <v>74.620032960996156</v>
      </c>
      <c r="F66" s="178">
        <f t="shared" si="2"/>
        <v>67.329705385625829</v>
      </c>
      <c r="G66" s="178">
        <f t="shared" si="2"/>
        <v>75.167144221585474</v>
      </c>
      <c r="H66" s="178">
        <f t="shared" si="2"/>
        <v>73.009220452640406</v>
      </c>
      <c r="I66" s="178">
        <f t="shared" si="2"/>
        <v>70.556872037914701</v>
      </c>
      <c r="J66" s="178">
        <f t="shared" si="2"/>
        <v>67.422959701997968</v>
      </c>
      <c r="K66" s="178">
        <f t="shared" si="2"/>
        <v>64.524922118380061</v>
      </c>
      <c r="L66" s="178">
        <f t="shared" si="2"/>
        <v>95.654797827398923</v>
      </c>
      <c r="M66" s="178">
        <f t="shared" si="2"/>
        <v>55.28320635972176</v>
      </c>
      <c r="N66" s="178">
        <f t="shared" si="2"/>
        <v>44.939081537019682</v>
      </c>
      <c r="O66" s="178">
        <f t="shared" si="2"/>
        <v>57.837973413594177</v>
      </c>
      <c r="P66" s="178">
        <f t="shared" si="2"/>
        <v>71.728450200982579</v>
      </c>
      <c r="Q66" s="178">
        <f>+Q58/Q32*100</f>
        <v>47.048808172531217</v>
      </c>
      <c r="R66" s="618"/>
      <c r="S66" s="150"/>
    </row>
    <row r="67" spans="1:19" ht="11.25" customHeight="1" x14ac:dyDescent="0.2">
      <c r="A67" s="2"/>
      <c r="B67" s="222"/>
      <c r="C67" s="475"/>
      <c r="D67" s="464" t="s">
        <v>188</v>
      </c>
      <c r="E67" s="178">
        <f t="shared" si="2"/>
        <v>74.579872513038438</v>
      </c>
      <c r="F67" s="178">
        <f t="shared" si="2"/>
        <v>75.759984104907602</v>
      </c>
      <c r="G67" s="178">
        <f t="shared" si="2"/>
        <v>80.412946428571431</v>
      </c>
      <c r="H67" s="178">
        <f t="shared" si="2"/>
        <v>78.080041851948735</v>
      </c>
      <c r="I67" s="178">
        <f t="shared" si="2"/>
        <v>77.393554457774641</v>
      </c>
      <c r="J67" s="178">
        <f t="shared" si="2"/>
        <v>75.606150206978114</v>
      </c>
      <c r="K67" s="178">
        <f t="shared" si="2"/>
        <v>77.083333333333343</v>
      </c>
      <c r="L67" s="178">
        <f t="shared" si="2"/>
        <v>71.674768007070256</v>
      </c>
      <c r="M67" s="178">
        <f t="shared" si="2"/>
        <v>72.103431128791655</v>
      </c>
      <c r="N67" s="178">
        <f t="shared" si="2"/>
        <v>53.02593659942363</v>
      </c>
      <c r="O67" s="178">
        <f t="shared" si="2"/>
        <v>56.025824964131999</v>
      </c>
      <c r="P67" s="178">
        <f t="shared" si="2"/>
        <v>76.72704943199264</v>
      </c>
      <c r="Q67" s="178">
        <f t="shared" si="2"/>
        <v>59.65865011636928</v>
      </c>
      <c r="R67" s="618"/>
      <c r="S67" s="150"/>
    </row>
    <row r="68" spans="1:19" ht="11.25" customHeight="1" x14ac:dyDescent="0.2">
      <c r="A68" s="2"/>
      <c r="B68" s="222"/>
      <c r="C68" s="475"/>
      <c r="D68" s="464" t="s">
        <v>59</v>
      </c>
      <c r="E68" s="178">
        <f t="shared" si="2"/>
        <v>56.17232808616405</v>
      </c>
      <c r="F68" s="178">
        <f t="shared" si="2"/>
        <v>62.393162393162392</v>
      </c>
      <c r="G68" s="178">
        <f t="shared" si="2"/>
        <v>68.756423432682425</v>
      </c>
      <c r="H68" s="178">
        <f t="shared" si="2"/>
        <v>69.921033740129218</v>
      </c>
      <c r="I68" s="178">
        <f t="shared" si="2"/>
        <v>63.459196102314252</v>
      </c>
      <c r="J68" s="178">
        <f t="shared" si="2"/>
        <v>61.119631901840485</v>
      </c>
      <c r="K68" s="178">
        <f t="shared" si="2"/>
        <v>64.529914529914535</v>
      </c>
      <c r="L68" s="178">
        <f t="shared" si="2"/>
        <v>81.221719457013577</v>
      </c>
      <c r="M68" s="178">
        <f t="shared" si="2"/>
        <v>60.360360360360367</v>
      </c>
      <c r="N68" s="178">
        <f t="shared" si="2"/>
        <v>32.893539581437672</v>
      </c>
      <c r="O68" s="178">
        <f t="shared" si="2"/>
        <v>60.578661844484628</v>
      </c>
      <c r="P68" s="178">
        <f t="shared" si="2"/>
        <v>68.939955522609338</v>
      </c>
      <c r="Q68" s="178">
        <f t="shared" si="2"/>
        <v>40.355843105539826</v>
      </c>
      <c r="R68" s="618"/>
      <c r="S68" s="150"/>
    </row>
    <row r="69" spans="1:19" ht="11.25" customHeight="1" x14ac:dyDescent="0.2">
      <c r="A69" s="2"/>
      <c r="B69" s="222"/>
      <c r="C69" s="475"/>
      <c r="D69" s="464" t="s">
        <v>190</v>
      </c>
      <c r="E69" s="178">
        <f t="shared" si="2"/>
        <v>74.760765550239242</v>
      </c>
      <c r="F69" s="178">
        <f t="shared" si="2"/>
        <v>76.773761713520756</v>
      </c>
      <c r="G69" s="178">
        <f t="shared" si="2"/>
        <v>68.590831918505941</v>
      </c>
      <c r="H69" s="178">
        <f t="shared" si="2"/>
        <v>77.392040643522435</v>
      </c>
      <c r="I69" s="178">
        <f t="shared" si="2"/>
        <v>69.581749049429646</v>
      </c>
      <c r="J69" s="178">
        <f t="shared" si="2"/>
        <v>58.415841584158414</v>
      </c>
      <c r="K69" s="178">
        <f t="shared" si="2"/>
        <v>68.637992831541212</v>
      </c>
      <c r="L69" s="178">
        <f t="shared" si="2"/>
        <v>87.701317715959007</v>
      </c>
      <c r="M69" s="178">
        <f t="shared" si="2"/>
        <v>62.373371924746749</v>
      </c>
      <c r="N69" s="178">
        <f t="shared" si="2"/>
        <v>34.25309229305423</v>
      </c>
      <c r="O69" s="178">
        <f t="shared" si="2"/>
        <v>54.968287526427062</v>
      </c>
      <c r="P69" s="178">
        <f t="shared" si="2"/>
        <v>62.007684918347735</v>
      </c>
      <c r="Q69" s="178">
        <f t="shared" si="2"/>
        <v>48.946360153256705</v>
      </c>
      <c r="R69" s="618"/>
      <c r="S69" s="150"/>
    </row>
    <row r="70" spans="1:19" ht="11.25" customHeight="1" x14ac:dyDescent="0.2">
      <c r="A70" s="2"/>
      <c r="B70" s="222"/>
      <c r="C70" s="475"/>
      <c r="D70" s="464" t="s">
        <v>191</v>
      </c>
      <c r="E70" s="178">
        <f t="shared" si="2"/>
        <v>62.096282754418041</v>
      </c>
      <c r="F70" s="178">
        <f t="shared" si="2"/>
        <v>60.639127045985973</v>
      </c>
      <c r="G70" s="178">
        <f t="shared" si="2"/>
        <v>72.058823529411768</v>
      </c>
      <c r="H70" s="178">
        <f t="shared" si="2"/>
        <v>70.145631067961162</v>
      </c>
      <c r="I70" s="178">
        <f>+I62/I36*100</f>
        <v>56.085918854415276</v>
      </c>
      <c r="J70" s="178">
        <f t="shared" si="2"/>
        <v>54.371584699453557</v>
      </c>
      <c r="K70" s="178">
        <f t="shared" si="2"/>
        <v>63.607594936708857</v>
      </c>
      <c r="L70" s="178">
        <f t="shared" si="2"/>
        <v>72.727272727272734</v>
      </c>
      <c r="M70" s="178">
        <f t="shared" si="2"/>
        <v>32.971014492753625</v>
      </c>
      <c r="N70" s="178">
        <f t="shared" si="2"/>
        <v>45.395799676898221</v>
      </c>
      <c r="O70" s="178">
        <f t="shared" si="2"/>
        <v>61.962134251290877</v>
      </c>
      <c r="P70" s="178">
        <f t="shared" si="2"/>
        <v>76.700782661047555</v>
      </c>
      <c r="Q70" s="178">
        <f t="shared" si="2"/>
        <v>64.653397391901166</v>
      </c>
      <c r="R70" s="618"/>
      <c r="S70" s="150"/>
    </row>
    <row r="71" spans="1:19" ht="11.25" customHeight="1" x14ac:dyDescent="0.2">
      <c r="A71" s="2"/>
      <c r="B71" s="222"/>
      <c r="C71" s="475"/>
      <c r="D71" s="464" t="s">
        <v>130</v>
      </c>
      <c r="E71" s="178">
        <f t="shared" si="2"/>
        <v>70.526315789473685</v>
      </c>
      <c r="F71" s="178">
        <f t="shared" si="2"/>
        <v>67.137809187279146</v>
      </c>
      <c r="G71" s="178">
        <f t="shared" si="2"/>
        <v>97.512437810945272</v>
      </c>
      <c r="H71" s="178">
        <f t="shared" si="2"/>
        <v>75.595238095238088</v>
      </c>
      <c r="I71" s="178">
        <f t="shared" si="2"/>
        <v>64.739884393063591</v>
      </c>
      <c r="J71" s="178">
        <f t="shared" si="2"/>
        <v>76.129032258064512</v>
      </c>
      <c r="K71" s="178">
        <f t="shared" si="2"/>
        <v>101.9736842105263</v>
      </c>
      <c r="L71" s="178">
        <f t="shared" si="2"/>
        <v>75.510204081632651</v>
      </c>
      <c r="M71" s="178">
        <f t="shared" si="2"/>
        <v>56.481481481481474</v>
      </c>
      <c r="N71" s="178">
        <f t="shared" si="2"/>
        <v>65.476190476190482</v>
      </c>
      <c r="O71" s="178">
        <f t="shared" si="2"/>
        <v>69.583333333333329</v>
      </c>
      <c r="P71" s="178">
        <f t="shared" si="2"/>
        <v>71.875</v>
      </c>
      <c r="Q71" s="178">
        <f t="shared" si="2"/>
        <v>48.837209302325576</v>
      </c>
      <c r="R71" s="618"/>
      <c r="S71" s="150"/>
    </row>
    <row r="72" spans="1:19" ht="11.25" customHeight="1" x14ac:dyDescent="0.2">
      <c r="A72" s="2"/>
      <c r="B72" s="222"/>
      <c r="C72" s="475"/>
      <c r="D72" s="464" t="s">
        <v>131</v>
      </c>
      <c r="E72" s="178">
        <f t="shared" si="2"/>
        <v>49.099099099099099</v>
      </c>
      <c r="F72" s="178">
        <f t="shared" si="2"/>
        <v>51.079136690647488</v>
      </c>
      <c r="G72" s="178">
        <f t="shared" si="2"/>
        <v>80.346820809248555</v>
      </c>
      <c r="H72" s="178">
        <f t="shared" si="2"/>
        <v>48.260869565217391</v>
      </c>
      <c r="I72" s="178">
        <f t="shared" si="2"/>
        <v>53.877551020408163</v>
      </c>
      <c r="J72" s="178">
        <f t="shared" si="2"/>
        <v>83.333333333333343</v>
      </c>
      <c r="K72" s="178">
        <f t="shared" si="2"/>
        <v>63.302752293577981</v>
      </c>
      <c r="L72" s="178">
        <f t="shared" si="2"/>
        <v>72.641509433962256</v>
      </c>
      <c r="M72" s="178">
        <f t="shared" si="2"/>
        <v>48.292682926829265</v>
      </c>
      <c r="N72" s="178">
        <f t="shared" si="2"/>
        <v>55.677655677655679</v>
      </c>
      <c r="O72" s="178">
        <f t="shared" si="2"/>
        <v>50.826446280991732</v>
      </c>
      <c r="P72" s="178">
        <f t="shared" si="2"/>
        <v>44.541484716157207</v>
      </c>
      <c r="Q72" s="178">
        <f t="shared" si="2"/>
        <v>50.370370370370367</v>
      </c>
      <c r="R72" s="618"/>
      <c r="S72" s="150"/>
    </row>
    <row r="73" spans="1:19" s="536" customFormat="1" ht="20.25" customHeight="1" x14ac:dyDescent="0.2">
      <c r="A73" s="543"/>
      <c r="B73" s="544"/>
      <c r="C73" s="1604" t="s">
        <v>285</v>
      </c>
      <c r="D73" s="1605"/>
      <c r="E73" s="1605"/>
      <c r="F73" s="1605"/>
      <c r="G73" s="1605"/>
      <c r="H73" s="1605"/>
      <c r="I73" s="1605"/>
      <c r="J73" s="1605"/>
      <c r="K73" s="1605"/>
      <c r="L73" s="1605"/>
      <c r="M73" s="1605"/>
      <c r="N73" s="1605"/>
      <c r="O73" s="1605"/>
      <c r="P73" s="1605"/>
      <c r="Q73" s="1605"/>
      <c r="R73" s="546"/>
      <c r="S73" s="150"/>
    </row>
    <row r="74" spans="1:19" s="536" customFormat="1" ht="12.75" customHeight="1" x14ac:dyDescent="0.2">
      <c r="A74" s="543"/>
      <c r="B74" s="544"/>
      <c r="C74" s="1605" t="s">
        <v>393</v>
      </c>
      <c r="D74" s="1605"/>
      <c r="E74" s="1605"/>
      <c r="F74" s="1605"/>
      <c r="G74" s="1605"/>
      <c r="H74" s="1605"/>
      <c r="I74" s="1605"/>
      <c r="J74" s="1605"/>
      <c r="K74" s="1605"/>
      <c r="L74" s="1605"/>
      <c r="M74" s="1605"/>
      <c r="N74" s="1605"/>
      <c r="O74" s="1605"/>
      <c r="P74" s="1605"/>
      <c r="Q74" s="1605"/>
      <c r="R74" s="546"/>
      <c r="S74" s="543"/>
    </row>
    <row r="75" spans="1:19" ht="13.5" customHeight="1" x14ac:dyDescent="0.2">
      <c r="A75" s="2"/>
      <c r="B75" s="222"/>
      <c r="C75" s="42" t="s">
        <v>435</v>
      </c>
      <c r="D75" s="4"/>
      <c r="E75" s="1"/>
      <c r="F75" s="1"/>
      <c r="G75" s="4"/>
      <c r="H75" s="1"/>
      <c r="I75" s="887"/>
      <c r="J75" s="556"/>
      <c r="K75" s="1"/>
      <c r="L75" s="4"/>
      <c r="M75" s="4"/>
      <c r="N75" s="4"/>
      <c r="O75" s="4"/>
      <c r="P75" s="4"/>
      <c r="Q75" s="4"/>
      <c r="R75" s="994"/>
      <c r="S75" s="2"/>
    </row>
    <row r="76" spans="1:19" ht="13.5" customHeight="1" x14ac:dyDescent="0.2">
      <c r="A76" s="2"/>
      <c r="B76" s="216">
        <v>10</v>
      </c>
      <c r="C76" s="1520">
        <v>42887</v>
      </c>
      <c r="D76" s="1520"/>
      <c r="E76" s="562"/>
      <c r="F76" s="562"/>
      <c r="G76" s="562"/>
      <c r="H76" s="562"/>
      <c r="I76" s="562"/>
      <c r="J76" s="150"/>
      <c r="K76" s="150"/>
      <c r="L76" s="619"/>
      <c r="M76" s="179"/>
      <c r="N76" s="179"/>
      <c r="O76" s="179"/>
      <c r="P76" s="619"/>
      <c r="Q76" s="1"/>
      <c r="R76" s="4"/>
      <c r="S76" s="2"/>
    </row>
  </sheetData>
  <mergeCells count="16">
    <mergeCell ref="C73:Q73"/>
    <mergeCell ref="C74:Q74"/>
    <mergeCell ref="C76:D76"/>
    <mergeCell ref="C49:D49"/>
    <mergeCell ref="C53:D53"/>
    <mergeCell ref="C65:D65"/>
    <mergeCell ref="C8:D8"/>
    <mergeCell ref="C16:D16"/>
    <mergeCell ref="C22:D22"/>
    <mergeCell ref="C23:D23"/>
    <mergeCell ref="C31:D31"/>
    <mergeCell ref="D1:R1"/>
    <mergeCell ref="B2:D2"/>
    <mergeCell ref="C5:D6"/>
    <mergeCell ref="E5:N5"/>
    <mergeCell ref="E6:L6"/>
  </mergeCells>
  <conditionalFormatting sqref="E7:Q7">
    <cfRule type="cellIs" dxfId="1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x14ac:dyDescent="0.2"/>
  <cols>
    <col min="1" max="1" width="1" style="411" customWidth="1"/>
    <col min="2" max="2" width="2.5703125" style="411" customWidth="1"/>
    <col min="3" max="3" width="1" style="411" customWidth="1"/>
    <col min="4" max="4" width="23.42578125" style="411" customWidth="1"/>
    <col min="5" max="5" width="5.42578125" style="411" customWidth="1"/>
    <col min="6" max="6" width="5.42578125" style="406" customWidth="1"/>
    <col min="7" max="17" width="5.42578125" style="411" customWidth="1"/>
    <col min="18" max="18" width="2.5703125" style="411" customWidth="1"/>
    <col min="19" max="19" width="1" style="411" customWidth="1"/>
    <col min="20" max="16384" width="9.140625" style="411"/>
  </cols>
  <sheetData>
    <row r="1" spans="1:24" ht="13.5" customHeight="1" x14ac:dyDescent="0.2">
      <c r="A1" s="406"/>
      <c r="B1" s="1610" t="s">
        <v>316</v>
      </c>
      <c r="C1" s="1611"/>
      <c r="D1" s="1611"/>
      <c r="E1" s="1611"/>
      <c r="F1" s="1611"/>
      <c r="G1" s="1611"/>
      <c r="H1" s="1611"/>
      <c r="I1" s="439"/>
      <c r="J1" s="439"/>
      <c r="K1" s="439"/>
      <c r="L1" s="439"/>
      <c r="M1" s="439"/>
      <c r="N1" s="439"/>
      <c r="O1" s="439"/>
      <c r="P1" s="439"/>
      <c r="Q1" s="416"/>
      <c r="R1" s="416"/>
      <c r="S1" s="406"/>
    </row>
    <row r="2" spans="1:24" ht="6" customHeight="1" x14ac:dyDescent="0.2">
      <c r="A2" s="406"/>
      <c r="B2" s="620"/>
      <c r="C2" s="525"/>
      <c r="D2" s="525"/>
      <c r="E2" s="457"/>
      <c r="F2" s="457"/>
      <c r="G2" s="457"/>
      <c r="H2" s="457"/>
      <c r="I2" s="457"/>
      <c r="J2" s="457"/>
      <c r="K2" s="457"/>
      <c r="L2" s="457"/>
      <c r="M2" s="457"/>
      <c r="N2" s="457"/>
      <c r="O2" s="457"/>
      <c r="P2" s="457"/>
      <c r="Q2" s="457"/>
      <c r="R2" s="415"/>
      <c r="S2" s="406"/>
    </row>
    <row r="3" spans="1:24" ht="13.5" customHeight="1" thickBot="1" x14ac:dyDescent="0.25">
      <c r="A3" s="406"/>
      <c r="B3" s="416"/>
      <c r="C3" s="416"/>
      <c r="D3" s="416"/>
      <c r="E3" s="578"/>
      <c r="F3" s="578"/>
      <c r="G3" s="578"/>
      <c r="H3" s="578"/>
      <c r="I3" s="578"/>
      <c r="J3" s="578"/>
      <c r="K3" s="578"/>
      <c r="L3" s="578"/>
      <c r="M3" s="578"/>
      <c r="N3" s="578"/>
      <c r="O3" s="578"/>
      <c r="P3" s="578"/>
      <c r="Q3" s="578" t="s">
        <v>73</v>
      </c>
      <c r="R3" s="622"/>
      <c r="S3" s="406"/>
    </row>
    <row r="4" spans="1:24" s="420" customFormat="1" ht="13.5" customHeight="1" thickBot="1" x14ac:dyDescent="0.25">
      <c r="A4" s="418"/>
      <c r="B4" s="419"/>
      <c r="C4" s="623" t="s">
        <v>221</v>
      </c>
      <c r="D4" s="624"/>
      <c r="E4" s="624"/>
      <c r="F4" s="624"/>
      <c r="G4" s="624"/>
      <c r="H4" s="624"/>
      <c r="I4" s="624"/>
      <c r="J4" s="624"/>
      <c r="K4" s="624"/>
      <c r="L4" s="624"/>
      <c r="M4" s="624"/>
      <c r="N4" s="624"/>
      <c r="O4" s="624"/>
      <c r="P4" s="624"/>
      <c r="Q4" s="625"/>
      <c r="R4" s="622"/>
      <c r="S4" s="418"/>
      <c r="T4" s="750"/>
      <c r="U4" s="750"/>
      <c r="V4" s="750"/>
      <c r="W4" s="750"/>
      <c r="X4" s="750"/>
    </row>
    <row r="5" spans="1:24" ht="4.5" customHeight="1" x14ac:dyDescent="0.2">
      <c r="A5" s="406"/>
      <c r="B5" s="416"/>
      <c r="C5" s="1612" t="s">
        <v>78</v>
      </c>
      <c r="D5" s="1612"/>
      <c r="E5" s="526"/>
      <c r="F5" s="526"/>
      <c r="G5" s="526"/>
      <c r="H5" s="526"/>
      <c r="I5" s="526"/>
      <c r="J5" s="526"/>
      <c r="K5" s="526"/>
      <c r="L5" s="526"/>
      <c r="M5" s="526"/>
      <c r="N5" s="526"/>
      <c r="O5" s="526"/>
      <c r="P5" s="526"/>
      <c r="Q5" s="526"/>
      <c r="R5" s="622"/>
      <c r="S5" s="406"/>
      <c r="T5" s="433"/>
      <c r="U5" s="433"/>
      <c r="V5" s="433"/>
      <c r="W5" s="433"/>
      <c r="X5" s="433"/>
    </row>
    <row r="6" spans="1:24" ht="13.5" customHeight="1" x14ac:dyDescent="0.2">
      <c r="A6" s="406"/>
      <c r="B6" s="416"/>
      <c r="C6" s="1612"/>
      <c r="D6" s="1612"/>
      <c r="E6" s="1614" t="s">
        <v>606</v>
      </c>
      <c r="F6" s="1614"/>
      <c r="G6" s="1614"/>
      <c r="H6" s="1614"/>
      <c r="I6" s="1614"/>
      <c r="J6" s="1614"/>
      <c r="K6" s="1614"/>
      <c r="L6" s="1614"/>
      <c r="M6" s="1414"/>
      <c r="N6" s="1414"/>
      <c r="O6" s="1415" t="s">
        <v>607</v>
      </c>
      <c r="P6" s="1415"/>
      <c r="Q6" s="1415"/>
      <c r="R6" s="622"/>
      <c r="S6" s="406"/>
      <c r="T6" s="433"/>
      <c r="U6" s="433"/>
      <c r="V6" s="433"/>
      <c r="W6" s="433"/>
      <c r="X6" s="433"/>
    </row>
    <row r="7" spans="1:24" x14ac:dyDescent="0.2">
      <c r="A7" s="406"/>
      <c r="B7" s="416"/>
      <c r="C7" s="421"/>
      <c r="D7" s="421"/>
      <c r="E7" s="724" t="s">
        <v>101</v>
      </c>
      <c r="F7" s="724" t="s">
        <v>100</v>
      </c>
      <c r="G7" s="724" t="s">
        <v>99</v>
      </c>
      <c r="H7" s="724" t="s">
        <v>98</v>
      </c>
      <c r="I7" s="724" t="s">
        <v>97</v>
      </c>
      <c r="J7" s="724" t="s">
        <v>96</v>
      </c>
      <c r="K7" s="724" t="s">
        <v>95</v>
      </c>
      <c r="L7" s="724" t="s">
        <v>94</v>
      </c>
      <c r="M7" s="724" t="s">
        <v>93</v>
      </c>
      <c r="N7" s="724" t="s">
        <v>104</v>
      </c>
      <c r="O7" s="724" t="s">
        <v>103</v>
      </c>
      <c r="P7" s="724" t="s">
        <v>102</v>
      </c>
      <c r="Q7" s="724" t="s">
        <v>101</v>
      </c>
      <c r="R7" s="417"/>
      <c r="S7" s="406"/>
      <c r="T7" s="433"/>
      <c r="U7" s="433"/>
      <c r="V7" s="812"/>
      <c r="W7" s="433"/>
      <c r="X7" s="433"/>
    </row>
    <row r="8" spans="1:24" s="629" customFormat="1" ht="22.5" customHeight="1" x14ac:dyDescent="0.2">
      <c r="A8" s="626"/>
      <c r="B8" s="627"/>
      <c r="C8" s="1613" t="s">
        <v>68</v>
      </c>
      <c r="D8" s="1613"/>
      <c r="E8" s="402">
        <v>716098</v>
      </c>
      <c r="F8" s="403">
        <v>697345</v>
      </c>
      <c r="G8" s="403">
        <v>683973</v>
      </c>
      <c r="H8" s="403">
        <v>680182</v>
      </c>
      <c r="I8" s="403">
        <v>679063</v>
      </c>
      <c r="J8" s="403">
        <v>683619</v>
      </c>
      <c r="K8" s="403">
        <v>686235</v>
      </c>
      <c r="L8" s="403">
        <v>681787</v>
      </c>
      <c r="M8" s="403">
        <v>687504</v>
      </c>
      <c r="N8" s="403">
        <v>675239</v>
      </c>
      <c r="O8" s="403">
        <v>659322</v>
      </c>
      <c r="P8" s="403">
        <v>637858</v>
      </c>
      <c r="Q8" s="403">
        <v>617990</v>
      </c>
      <c r="R8" s="628"/>
      <c r="S8" s="626"/>
      <c r="T8" s="433"/>
      <c r="U8" s="433"/>
      <c r="V8" s="813"/>
      <c r="W8" s="433"/>
      <c r="X8" s="433"/>
    </row>
    <row r="9" spans="1:24" s="420" customFormat="1" ht="18.75" customHeight="1" x14ac:dyDescent="0.2">
      <c r="A9" s="418"/>
      <c r="B9" s="419"/>
      <c r="C9" s="425"/>
      <c r="D9" s="459" t="s">
        <v>326</v>
      </c>
      <c r="E9" s="460">
        <v>534958</v>
      </c>
      <c r="F9" s="461">
        <v>511642</v>
      </c>
      <c r="G9" s="461">
        <v>497663</v>
      </c>
      <c r="H9" s="461">
        <v>498763</v>
      </c>
      <c r="I9" s="461">
        <v>491107</v>
      </c>
      <c r="J9" s="461">
        <v>490589</v>
      </c>
      <c r="K9" s="461">
        <v>486434</v>
      </c>
      <c r="L9" s="461">
        <v>482556</v>
      </c>
      <c r="M9" s="461">
        <v>494730</v>
      </c>
      <c r="N9" s="461">
        <v>487629</v>
      </c>
      <c r="O9" s="461">
        <v>471474</v>
      </c>
      <c r="P9" s="461">
        <v>450961</v>
      </c>
      <c r="Q9" s="461">
        <v>432274</v>
      </c>
      <c r="R9" s="445"/>
      <c r="S9" s="418"/>
      <c r="T9" s="750"/>
      <c r="U9" s="814"/>
      <c r="V9" s="813"/>
      <c r="W9" s="750"/>
      <c r="X9" s="750"/>
    </row>
    <row r="10" spans="1:24" s="420" customFormat="1" ht="18.75" customHeight="1" x14ac:dyDescent="0.2">
      <c r="A10" s="418"/>
      <c r="B10" s="419"/>
      <c r="C10" s="425"/>
      <c r="D10" s="459" t="s">
        <v>222</v>
      </c>
      <c r="E10" s="460">
        <v>64519</v>
      </c>
      <c r="F10" s="461">
        <v>63995</v>
      </c>
      <c r="G10" s="461">
        <v>64139</v>
      </c>
      <c r="H10" s="461">
        <v>64006</v>
      </c>
      <c r="I10" s="461">
        <v>63954</v>
      </c>
      <c r="J10" s="461">
        <v>64702</v>
      </c>
      <c r="K10" s="461">
        <v>65152</v>
      </c>
      <c r="L10" s="461">
        <v>63834</v>
      </c>
      <c r="M10" s="461">
        <v>61234</v>
      </c>
      <c r="N10" s="461">
        <v>60538</v>
      </c>
      <c r="O10" s="461">
        <v>60594</v>
      </c>
      <c r="P10" s="461">
        <v>60395</v>
      </c>
      <c r="Q10" s="461">
        <v>59159</v>
      </c>
      <c r="R10" s="445"/>
      <c r="S10" s="418"/>
      <c r="T10" s="750"/>
      <c r="U10" s="750"/>
      <c r="V10" s="813"/>
      <c r="W10" s="750"/>
      <c r="X10" s="750"/>
    </row>
    <row r="11" spans="1:24" s="420" customFormat="1" ht="18.75" customHeight="1" x14ac:dyDescent="0.2">
      <c r="A11" s="418"/>
      <c r="B11" s="419"/>
      <c r="C11" s="425"/>
      <c r="D11" s="459" t="s">
        <v>223</v>
      </c>
      <c r="E11" s="460">
        <v>94353</v>
      </c>
      <c r="F11" s="461">
        <v>98566</v>
      </c>
      <c r="G11" s="461">
        <v>100676</v>
      </c>
      <c r="H11" s="461">
        <v>95286</v>
      </c>
      <c r="I11" s="461">
        <v>101085</v>
      </c>
      <c r="J11" s="461">
        <v>106379</v>
      </c>
      <c r="K11" s="461">
        <v>111925</v>
      </c>
      <c r="L11" s="461">
        <v>114517</v>
      </c>
      <c r="M11" s="461">
        <v>109991</v>
      </c>
      <c r="N11" s="461">
        <v>106160</v>
      </c>
      <c r="O11" s="461">
        <v>104048</v>
      </c>
      <c r="P11" s="461">
        <v>105336</v>
      </c>
      <c r="Q11" s="461">
        <v>103496</v>
      </c>
      <c r="R11" s="445"/>
      <c r="S11" s="418"/>
      <c r="T11" s="750"/>
      <c r="U11" s="750"/>
      <c r="V11" s="813"/>
      <c r="W11" s="750"/>
      <c r="X11" s="750"/>
    </row>
    <row r="12" spans="1:24" s="420" customFormat="1" ht="22.5" customHeight="1" x14ac:dyDescent="0.2">
      <c r="A12" s="418"/>
      <c r="B12" s="419"/>
      <c r="C12" s="425"/>
      <c r="D12" s="462" t="s">
        <v>327</v>
      </c>
      <c r="E12" s="460">
        <v>22268</v>
      </c>
      <c r="F12" s="461">
        <v>23142</v>
      </c>
      <c r="G12" s="461">
        <v>21495</v>
      </c>
      <c r="H12" s="461">
        <v>22127</v>
      </c>
      <c r="I12" s="461">
        <v>22917</v>
      </c>
      <c r="J12" s="461">
        <v>21949</v>
      </c>
      <c r="K12" s="461">
        <v>22724</v>
      </c>
      <c r="L12" s="461">
        <v>20880</v>
      </c>
      <c r="M12" s="461">
        <v>21549</v>
      </c>
      <c r="N12" s="461">
        <v>20912</v>
      </c>
      <c r="O12" s="461">
        <v>23206</v>
      </c>
      <c r="P12" s="461">
        <v>21166</v>
      </c>
      <c r="Q12" s="461">
        <v>23061</v>
      </c>
      <c r="R12" s="445"/>
      <c r="S12" s="418"/>
      <c r="T12" s="750"/>
      <c r="U12" s="750"/>
      <c r="V12" s="813"/>
      <c r="W12" s="750"/>
      <c r="X12" s="750"/>
    </row>
    <row r="13" spans="1:24" ht="15.75" customHeight="1" thickBot="1" x14ac:dyDescent="0.25">
      <c r="A13" s="406"/>
      <c r="B13" s="416"/>
      <c r="C13" s="421"/>
      <c r="D13" s="421"/>
      <c r="E13" s="578"/>
      <c r="F13" s="578"/>
      <c r="G13" s="578"/>
      <c r="H13" s="578"/>
      <c r="I13" s="578"/>
      <c r="J13" s="578"/>
      <c r="K13" s="578"/>
      <c r="L13" s="578"/>
      <c r="M13" s="578"/>
      <c r="N13" s="578"/>
      <c r="O13" s="578"/>
      <c r="P13" s="578"/>
      <c r="Q13" s="472"/>
      <c r="R13" s="417"/>
      <c r="S13" s="406"/>
      <c r="T13" s="433"/>
      <c r="U13" s="433"/>
      <c r="V13" s="813"/>
      <c r="W13" s="433"/>
      <c r="X13" s="433"/>
    </row>
    <row r="14" spans="1:24" ht="13.5" customHeight="1" thickBot="1" x14ac:dyDescent="0.25">
      <c r="A14" s="406"/>
      <c r="B14" s="416"/>
      <c r="C14" s="623" t="s">
        <v>25</v>
      </c>
      <c r="D14" s="624"/>
      <c r="E14" s="624"/>
      <c r="F14" s="624"/>
      <c r="G14" s="624"/>
      <c r="H14" s="624"/>
      <c r="I14" s="624"/>
      <c r="J14" s="624"/>
      <c r="K14" s="624"/>
      <c r="L14" s="624"/>
      <c r="M14" s="624"/>
      <c r="N14" s="624"/>
      <c r="O14" s="624"/>
      <c r="P14" s="624"/>
      <c r="Q14" s="625"/>
      <c r="R14" s="417"/>
      <c r="S14" s="406"/>
      <c r="T14" s="433"/>
      <c r="U14" s="433"/>
      <c r="V14" s="813"/>
      <c r="W14" s="433"/>
      <c r="X14" s="433"/>
    </row>
    <row r="15" spans="1:24" ht="9.75" customHeight="1" x14ac:dyDescent="0.2">
      <c r="A15" s="406"/>
      <c r="B15" s="416"/>
      <c r="C15" s="1612" t="s">
        <v>78</v>
      </c>
      <c r="D15" s="1612"/>
      <c r="E15" s="424"/>
      <c r="F15" s="424"/>
      <c r="G15" s="424"/>
      <c r="H15" s="424"/>
      <c r="I15" s="424"/>
      <c r="J15" s="424"/>
      <c r="K15" s="424"/>
      <c r="L15" s="424"/>
      <c r="M15" s="424"/>
      <c r="N15" s="424"/>
      <c r="O15" s="424"/>
      <c r="P15" s="424"/>
      <c r="Q15" s="508"/>
      <c r="R15" s="417"/>
      <c r="S15" s="406"/>
      <c r="T15" s="433"/>
      <c r="U15" s="433"/>
      <c r="V15" s="813"/>
      <c r="W15" s="433"/>
      <c r="X15" s="433"/>
    </row>
    <row r="16" spans="1:24" s="629" customFormat="1" ht="22.5" customHeight="1" x14ac:dyDescent="0.2">
      <c r="A16" s="626"/>
      <c r="B16" s="627"/>
      <c r="C16" s="1613" t="s">
        <v>68</v>
      </c>
      <c r="D16" s="1613"/>
      <c r="E16" s="402">
        <f t="shared" ref="E16:P16" si="0">+E9</f>
        <v>534958</v>
      </c>
      <c r="F16" s="403">
        <f t="shared" si="0"/>
        <v>511642</v>
      </c>
      <c r="G16" s="403">
        <f t="shared" si="0"/>
        <v>497663</v>
      </c>
      <c r="H16" s="403">
        <f t="shared" si="0"/>
        <v>498763</v>
      </c>
      <c r="I16" s="403">
        <f t="shared" si="0"/>
        <v>491107</v>
      </c>
      <c r="J16" s="403">
        <f t="shared" si="0"/>
        <v>490589</v>
      </c>
      <c r="K16" s="403">
        <f t="shared" si="0"/>
        <v>486434</v>
      </c>
      <c r="L16" s="403">
        <f t="shared" si="0"/>
        <v>482556</v>
      </c>
      <c r="M16" s="403">
        <f t="shared" si="0"/>
        <v>494730</v>
      </c>
      <c r="N16" s="403">
        <f t="shared" si="0"/>
        <v>487629</v>
      </c>
      <c r="O16" s="403">
        <f t="shared" si="0"/>
        <v>471474</v>
      </c>
      <c r="P16" s="403">
        <f t="shared" si="0"/>
        <v>450961</v>
      </c>
      <c r="Q16" s="403">
        <f>+Q9</f>
        <v>432274</v>
      </c>
      <c r="R16" s="628"/>
      <c r="S16" s="626"/>
      <c r="T16" s="815"/>
      <c r="U16" s="847"/>
      <c r="V16" s="813"/>
      <c r="W16" s="991"/>
      <c r="X16" s="815"/>
    </row>
    <row r="17" spans="1:24" ht="22.5" customHeight="1" x14ac:dyDescent="0.2">
      <c r="A17" s="406"/>
      <c r="B17" s="416"/>
      <c r="C17" s="577"/>
      <c r="D17" s="464" t="s">
        <v>72</v>
      </c>
      <c r="E17" s="148">
        <v>254819</v>
      </c>
      <c r="F17" s="158">
        <v>241158</v>
      </c>
      <c r="G17" s="158">
        <v>232514</v>
      </c>
      <c r="H17" s="158">
        <v>230703</v>
      </c>
      <c r="I17" s="158">
        <v>227538</v>
      </c>
      <c r="J17" s="158">
        <v>228339</v>
      </c>
      <c r="K17" s="158">
        <v>227262</v>
      </c>
      <c r="L17" s="158">
        <v>227209</v>
      </c>
      <c r="M17" s="158">
        <v>232152</v>
      </c>
      <c r="N17" s="158">
        <v>228407</v>
      </c>
      <c r="O17" s="158">
        <v>220202</v>
      </c>
      <c r="P17" s="158">
        <v>210502</v>
      </c>
      <c r="Q17" s="158">
        <v>200452</v>
      </c>
      <c r="R17" s="417"/>
      <c r="S17" s="406"/>
      <c r="T17" s="433"/>
      <c r="U17" s="433"/>
      <c r="V17" s="992"/>
      <c r="W17" s="949"/>
      <c r="X17" s="433"/>
    </row>
    <row r="18" spans="1:24" ht="15.75" customHeight="1" x14ac:dyDescent="0.2">
      <c r="A18" s="406"/>
      <c r="B18" s="416"/>
      <c r="C18" s="577"/>
      <c r="D18" s="464" t="s">
        <v>71</v>
      </c>
      <c r="E18" s="148">
        <v>280139</v>
      </c>
      <c r="F18" s="158">
        <v>270484</v>
      </c>
      <c r="G18" s="158">
        <v>265149</v>
      </c>
      <c r="H18" s="158">
        <v>268060</v>
      </c>
      <c r="I18" s="158">
        <v>263569</v>
      </c>
      <c r="J18" s="158">
        <v>262250</v>
      </c>
      <c r="K18" s="158">
        <v>259172</v>
      </c>
      <c r="L18" s="158">
        <v>255347</v>
      </c>
      <c r="M18" s="158">
        <v>262578</v>
      </c>
      <c r="N18" s="158">
        <v>259222</v>
      </c>
      <c r="O18" s="158">
        <v>251272</v>
      </c>
      <c r="P18" s="158">
        <v>240459</v>
      </c>
      <c r="Q18" s="158">
        <v>231822</v>
      </c>
      <c r="R18" s="417"/>
      <c r="S18" s="406"/>
      <c r="T18" s="433"/>
      <c r="U18" s="433"/>
      <c r="V18" s="813"/>
      <c r="W18" s="433"/>
      <c r="X18" s="433"/>
    </row>
    <row r="19" spans="1:24" ht="22.5" customHeight="1" x14ac:dyDescent="0.2">
      <c r="A19" s="406"/>
      <c r="B19" s="416"/>
      <c r="C19" s="577"/>
      <c r="D19" s="464" t="s">
        <v>224</v>
      </c>
      <c r="E19" s="148">
        <v>63963</v>
      </c>
      <c r="F19" s="158">
        <v>58473</v>
      </c>
      <c r="G19" s="158">
        <v>55209</v>
      </c>
      <c r="H19" s="158">
        <v>57549</v>
      </c>
      <c r="I19" s="158">
        <v>59550</v>
      </c>
      <c r="J19" s="158">
        <v>60783</v>
      </c>
      <c r="K19" s="158">
        <v>58926</v>
      </c>
      <c r="L19" s="158">
        <v>55334</v>
      </c>
      <c r="M19" s="158">
        <v>58308</v>
      </c>
      <c r="N19" s="158">
        <v>58237</v>
      </c>
      <c r="O19" s="158">
        <v>55279</v>
      </c>
      <c r="P19" s="158">
        <v>50695</v>
      </c>
      <c r="Q19" s="158">
        <v>47335</v>
      </c>
      <c r="R19" s="417"/>
      <c r="S19" s="406"/>
      <c r="T19" s="433"/>
      <c r="U19" s="433"/>
      <c r="V19" s="813"/>
      <c r="W19" s="433"/>
      <c r="X19" s="433"/>
    </row>
    <row r="20" spans="1:24" ht="15.75" customHeight="1" x14ac:dyDescent="0.2">
      <c r="A20" s="406"/>
      <c r="B20" s="416"/>
      <c r="C20" s="577"/>
      <c r="D20" s="464" t="s">
        <v>225</v>
      </c>
      <c r="E20" s="148">
        <v>470995</v>
      </c>
      <c r="F20" s="158">
        <v>453169</v>
      </c>
      <c r="G20" s="158">
        <v>442454</v>
      </c>
      <c r="H20" s="158">
        <v>441214</v>
      </c>
      <c r="I20" s="158">
        <v>431557</v>
      </c>
      <c r="J20" s="158">
        <v>429806</v>
      </c>
      <c r="K20" s="158">
        <v>427508</v>
      </c>
      <c r="L20" s="158">
        <v>427222</v>
      </c>
      <c r="M20" s="158">
        <v>436422</v>
      </c>
      <c r="N20" s="158">
        <v>429392</v>
      </c>
      <c r="O20" s="158">
        <v>416195</v>
      </c>
      <c r="P20" s="158">
        <v>400266</v>
      </c>
      <c r="Q20" s="158">
        <v>384939</v>
      </c>
      <c r="R20" s="417"/>
      <c r="S20" s="406"/>
      <c r="T20" s="813"/>
      <c r="U20" s="949"/>
      <c r="V20" s="813"/>
      <c r="W20" s="433"/>
      <c r="X20" s="433"/>
    </row>
    <row r="21" spans="1:24" ht="22.5" customHeight="1" x14ac:dyDescent="0.2">
      <c r="A21" s="406"/>
      <c r="B21" s="416"/>
      <c r="C21" s="577"/>
      <c r="D21" s="464" t="s">
        <v>214</v>
      </c>
      <c r="E21" s="148">
        <v>57940</v>
      </c>
      <c r="F21" s="158">
        <v>54659</v>
      </c>
      <c r="G21" s="158">
        <v>53163</v>
      </c>
      <c r="H21" s="158">
        <v>55369</v>
      </c>
      <c r="I21" s="158">
        <v>56894</v>
      </c>
      <c r="J21" s="158">
        <v>57053</v>
      </c>
      <c r="K21" s="158">
        <v>54448</v>
      </c>
      <c r="L21" s="158">
        <v>50960</v>
      </c>
      <c r="M21" s="158">
        <v>52659</v>
      </c>
      <c r="N21" s="158">
        <v>52439</v>
      </c>
      <c r="O21" s="158">
        <v>50910</v>
      </c>
      <c r="P21" s="158">
        <v>47858</v>
      </c>
      <c r="Q21" s="158">
        <v>45857</v>
      </c>
      <c r="R21" s="417"/>
      <c r="S21" s="406"/>
      <c r="T21" s="433"/>
      <c r="U21" s="949"/>
      <c r="V21" s="989"/>
      <c r="W21" s="813"/>
      <c r="X21" s="433"/>
    </row>
    <row r="22" spans="1:24" ht="15.75" customHeight="1" x14ac:dyDescent="0.2">
      <c r="A22" s="406"/>
      <c r="B22" s="416"/>
      <c r="C22" s="577"/>
      <c r="D22" s="464" t="s">
        <v>226</v>
      </c>
      <c r="E22" s="148">
        <v>477018</v>
      </c>
      <c r="F22" s="158">
        <v>456983</v>
      </c>
      <c r="G22" s="158">
        <v>444500</v>
      </c>
      <c r="H22" s="158">
        <v>443394</v>
      </c>
      <c r="I22" s="158">
        <v>434213</v>
      </c>
      <c r="J22" s="158">
        <v>433536</v>
      </c>
      <c r="K22" s="158">
        <v>431986</v>
      </c>
      <c r="L22" s="158">
        <v>431596</v>
      </c>
      <c r="M22" s="158">
        <v>442071</v>
      </c>
      <c r="N22" s="158">
        <v>435190</v>
      </c>
      <c r="O22" s="158">
        <v>420564</v>
      </c>
      <c r="P22" s="158">
        <v>403103</v>
      </c>
      <c r="Q22" s="158">
        <v>386417</v>
      </c>
      <c r="R22" s="417"/>
      <c r="S22" s="406"/>
      <c r="T22" s="433"/>
      <c r="U22" s="949"/>
      <c r="V22" s="989"/>
      <c r="W22" s="433"/>
      <c r="X22" s="433"/>
    </row>
    <row r="23" spans="1:24" ht="15" customHeight="1" x14ac:dyDescent="0.2">
      <c r="A23" s="406"/>
      <c r="B23" s="416"/>
      <c r="C23" s="464"/>
      <c r="D23" s="466" t="s">
        <v>330</v>
      </c>
      <c r="E23" s="148">
        <v>19440</v>
      </c>
      <c r="F23" s="158">
        <v>18353</v>
      </c>
      <c r="G23" s="158">
        <v>17998</v>
      </c>
      <c r="H23" s="158">
        <v>18069</v>
      </c>
      <c r="I23" s="158">
        <v>17573</v>
      </c>
      <c r="J23" s="158">
        <v>18879</v>
      </c>
      <c r="K23" s="158">
        <v>19475</v>
      </c>
      <c r="L23" s="158">
        <v>19333</v>
      </c>
      <c r="M23" s="158">
        <v>19573</v>
      </c>
      <c r="N23" s="158">
        <v>19048</v>
      </c>
      <c r="O23" s="158">
        <v>19269</v>
      </c>
      <c r="P23" s="158">
        <v>17962</v>
      </c>
      <c r="Q23" s="158">
        <v>16382</v>
      </c>
      <c r="R23" s="417"/>
      <c r="S23" s="406"/>
      <c r="T23" s="433"/>
      <c r="U23" s="433"/>
      <c r="V23" s="813"/>
      <c r="W23" s="949"/>
      <c r="X23" s="433"/>
    </row>
    <row r="24" spans="1:24" ht="15" customHeight="1" x14ac:dyDescent="0.2">
      <c r="A24" s="406"/>
      <c r="B24" s="416"/>
      <c r="C24" s="201"/>
      <c r="D24" s="94" t="s">
        <v>215</v>
      </c>
      <c r="E24" s="148">
        <v>131606</v>
      </c>
      <c r="F24" s="158">
        <v>125027</v>
      </c>
      <c r="G24" s="158">
        <v>120573</v>
      </c>
      <c r="H24" s="158">
        <v>118824</v>
      </c>
      <c r="I24" s="158">
        <v>116039</v>
      </c>
      <c r="J24" s="158">
        <v>114367</v>
      </c>
      <c r="K24" s="158">
        <v>111503</v>
      </c>
      <c r="L24" s="158">
        <v>111531</v>
      </c>
      <c r="M24" s="158">
        <v>112752</v>
      </c>
      <c r="N24" s="158">
        <v>110580</v>
      </c>
      <c r="O24" s="158">
        <v>106552</v>
      </c>
      <c r="P24" s="158">
        <v>102708</v>
      </c>
      <c r="Q24" s="158">
        <v>98664</v>
      </c>
      <c r="R24" s="417"/>
      <c r="S24" s="406"/>
      <c r="T24" s="433"/>
      <c r="U24" s="433"/>
      <c r="V24" s="813"/>
      <c r="W24" s="433"/>
      <c r="X24" s="433"/>
    </row>
    <row r="25" spans="1:24" ht="15" customHeight="1" x14ac:dyDescent="0.2">
      <c r="A25" s="406"/>
      <c r="B25" s="416"/>
      <c r="C25" s="201"/>
      <c r="D25" s="94" t="s">
        <v>163</v>
      </c>
      <c r="E25" s="148">
        <v>320935</v>
      </c>
      <c r="F25" s="158">
        <v>308851</v>
      </c>
      <c r="G25" s="158">
        <v>301389</v>
      </c>
      <c r="H25" s="158">
        <v>302005</v>
      </c>
      <c r="I25" s="158">
        <v>296051</v>
      </c>
      <c r="J25" s="158">
        <v>295811</v>
      </c>
      <c r="K25" s="158">
        <v>296826</v>
      </c>
      <c r="L25" s="158">
        <v>296648</v>
      </c>
      <c r="M25" s="158">
        <v>305545</v>
      </c>
      <c r="N25" s="158">
        <v>301386</v>
      </c>
      <c r="O25" s="158">
        <v>290458</v>
      </c>
      <c r="P25" s="158">
        <v>278239</v>
      </c>
      <c r="Q25" s="158">
        <v>267072</v>
      </c>
      <c r="R25" s="417"/>
      <c r="S25" s="406"/>
      <c r="T25" s="433"/>
      <c r="U25" s="433"/>
      <c r="V25" s="813"/>
      <c r="W25" s="433"/>
      <c r="X25" s="433"/>
    </row>
    <row r="26" spans="1:24" ht="15" customHeight="1" x14ac:dyDescent="0.2">
      <c r="A26" s="406"/>
      <c r="B26" s="416"/>
      <c r="C26" s="201"/>
      <c r="D26" s="94" t="s">
        <v>216</v>
      </c>
      <c r="E26" s="148">
        <v>5007</v>
      </c>
      <c r="F26" s="158">
        <v>4752</v>
      </c>
      <c r="G26" s="158">
        <v>4540</v>
      </c>
      <c r="H26" s="158">
        <v>4496</v>
      </c>
      <c r="I26" s="158">
        <v>4550</v>
      </c>
      <c r="J26" s="158">
        <v>4479</v>
      </c>
      <c r="K26" s="158">
        <v>4182</v>
      </c>
      <c r="L26" s="158">
        <v>4084</v>
      </c>
      <c r="M26" s="158">
        <v>4201</v>
      </c>
      <c r="N26" s="158">
        <v>4176</v>
      </c>
      <c r="O26" s="158">
        <v>4285</v>
      </c>
      <c r="P26" s="158">
        <v>4194</v>
      </c>
      <c r="Q26" s="158">
        <v>4299</v>
      </c>
      <c r="R26" s="417"/>
      <c r="S26" s="406"/>
      <c r="T26" s="433"/>
      <c r="U26" s="433"/>
      <c r="V26" s="813"/>
      <c r="W26" s="433"/>
      <c r="X26" s="433"/>
    </row>
    <row r="27" spans="1:24" ht="22.5" customHeight="1" x14ac:dyDescent="0.2">
      <c r="A27" s="406"/>
      <c r="B27" s="416"/>
      <c r="C27" s="577"/>
      <c r="D27" s="464" t="s">
        <v>227</v>
      </c>
      <c r="E27" s="148">
        <v>276367</v>
      </c>
      <c r="F27" s="158">
        <v>262124</v>
      </c>
      <c r="G27" s="158">
        <v>252895</v>
      </c>
      <c r="H27" s="158">
        <v>254897</v>
      </c>
      <c r="I27" s="158">
        <v>251017</v>
      </c>
      <c r="J27" s="158">
        <v>251604</v>
      </c>
      <c r="K27" s="158">
        <v>251352</v>
      </c>
      <c r="L27" s="158">
        <v>251001</v>
      </c>
      <c r="M27" s="158">
        <v>259965</v>
      </c>
      <c r="N27" s="158">
        <v>254414</v>
      </c>
      <c r="O27" s="158">
        <v>243481</v>
      </c>
      <c r="P27" s="158">
        <v>227265</v>
      </c>
      <c r="Q27" s="158">
        <v>213448</v>
      </c>
      <c r="R27" s="417"/>
      <c r="S27" s="406"/>
      <c r="T27" s="433"/>
      <c r="U27" s="847"/>
      <c r="V27" s="813"/>
      <c r="W27" s="433"/>
      <c r="X27" s="433"/>
    </row>
    <row r="28" spans="1:24" ht="15.75" customHeight="1" x14ac:dyDescent="0.2">
      <c r="A28" s="406"/>
      <c r="B28" s="416"/>
      <c r="C28" s="577"/>
      <c r="D28" s="464" t="s">
        <v>228</v>
      </c>
      <c r="E28" s="148">
        <v>258591</v>
      </c>
      <c r="F28" s="158">
        <v>249518</v>
      </c>
      <c r="G28" s="158">
        <v>244768</v>
      </c>
      <c r="H28" s="158">
        <v>243866</v>
      </c>
      <c r="I28" s="158">
        <v>240090</v>
      </c>
      <c r="J28" s="158">
        <v>238985</v>
      </c>
      <c r="K28" s="158">
        <v>235082</v>
      </c>
      <c r="L28" s="158">
        <v>231555</v>
      </c>
      <c r="M28" s="158">
        <v>234765</v>
      </c>
      <c r="N28" s="158">
        <v>233215</v>
      </c>
      <c r="O28" s="158">
        <v>227993</v>
      </c>
      <c r="P28" s="158">
        <v>223696</v>
      </c>
      <c r="Q28" s="158">
        <v>218826</v>
      </c>
      <c r="R28" s="417"/>
      <c r="S28" s="406"/>
      <c r="T28" s="433"/>
      <c r="U28" s="847"/>
      <c r="V28" s="813"/>
      <c r="W28" s="433"/>
      <c r="X28" s="433"/>
    </row>
    <row r="29" spans="1:24" ht="22.5" customHeight="1" x14ac:dyDescent="0.2">
      <c r="A29" s="406"/>
      <c r="B29" s="416"/>
      <c r="C29" s="577"/>
      <c r="D29" s="464" t="s">
        <v>229</v>
      </c>
      <c r="E29" s="148">
        <v>31592</v>
      </c>
      <c r="F29" s="158">
        <v>30994</v>
      </c>
      <c r="G29" s="158">
        <v>30290</v>
      </c>
      <c r="H29" s="158">
        <v>30054</v>
      </c>
      <c r="I29" s="158">
        <v>29552</v>
      </c>
      <c r="J29" s="158">
        <v>29665</v>
      </c>
      <c r="K29" s="158">
        <v>29674</v>
      </c>
      <c r="L29" s="158">
        <v>29516</v>
      </c>
      <c r="M29" s="158">
        <v>29692</v>
      </c>
      <c r="N29" s="158">
        <v>29350</v>
      </c>
      <c r="O29" s="158">
        <v>28913</v>
      </c>
      <c r="P29" s="158">
        <v>28439</v>
      </c>
      <c r="Q29" s="158">
        <v>27569</v>
      </c>
      <c r="R29" s="417"/>
      <c r="S29" s="406"/>
      <c r="T29" s="433"/>
      <c r="U29" s="433"/>
      <c r="V29" s="813"/>
      <c r="W29" s="433"/>
      <c r="X29" s="433"/>
    </row>
    <row r="30" spans="1:24" ht="15.75" customHeight="1" x14ac:dyDescent="0.2">
      <c r="A30" s="406"/>
      <c r="B30" s="416"/>
      <c r="C30" s="577"/>
      <c r="D30" s="464" t="s">
        <v>230</v>
      </c>
      <c r="E30" s="148">
        <v>107595</v>
      </c>
      <c r="F30" s="158">
        <v>104148</v>
      </c>
      <c r="G30" s="158">
        <v>101933</v>
      </c>
      <c r="H30" s="158">
        <v>100283</v>
      </c>
      <c r="I30" s="158">
        <v>97450</v>
      </c>
      <c r="J30" s="158">
        <v>97532</v>
      </c>
      <c r="K30" s="158">
        <v>96991</v>
      </c>
      <c r="L30" s="158">
        <v>97006</v>
      </c>
      <c r="M30" s="158">
        <v>97053</v>
      </c>
      <c r="N30" s="158">
        <v>95374</v>
      </c>
      <c r="O30" s="158">
        <v>92517</v>
      </c>
      <c r="P30" s="158">
        <v>89896</v>
      </c>
      <c r="Q30" s="158">
        <v>86890</v>
      </c>
      <c r="R30" s="417"/>
      <c r="S30" s="406"/>
      <c r="T30" s="433"/>
      <c r="U30" s="433"/>
      <c r="V30" s="813"/>
      <c r="W30" s="433"/>
      <c r="X30" s="433"/>
    </row>
    <row r="31" spans="1:24" ht="15.75" customHeight="1" x14ac:dyDescent="0.2">
      <c r="A31" s="406"/>
      <c r="B31" s="416"/>
      <c r="C31" s="577"/>
      <c r="D31" s="464" t="s">
        <v>231</v>
      </c>
      <c r="E31" s="148">
        <v>86125</v>
      </c>
      <c r="F31" s="158">
        <v>81869</v>
      </c>
      <c r="G31" s="158">
        <v>79258</v>
      </c>
      <c r="H31" s="158">
        <v>78433</v>
      </c>
      <c r="I31" s="158">
        <v>76174</v>
      </c>
      <c r="J31" s="158">
        <v>76266</v>
      </c>
      <c r="K31" s="158">
        <v>76421</v>
      </c>
      <c r="L31" s="158">
        <v>77648</v>
      </c>
      <c r="M31" s="158">
        <v>78917</v>
      </c>
      <c r="N31" s="158">
        <v>76977</v>
      </c>
      <c r="O31" s="158">
        <v>74409</v>
      </c>
      <c r="P31" s="158">
        <v>71497</v>
      </c>
      <c r="Q31" s="158">
        <v>68837</v>
      </c>
      <c r="R31" s="417"/>
      <c r="S31" s="406"/>
      <c r="T31" s="433"/>
      <c r="U31" s="433"/>
      <c r="V31" s="813"/>
      <c r="W31" s="433"/>
      <c r="X31" s="433"/>
    </row>
    <row r="32" spans="1:24" ht="15.75" customHeight="1" x14ac:dyDescent="0.2">
      <c r="A32" s="406"/>
      <c r="B32" s="416"/>
      <c r="C32" s="577"/>
      <c r="D32" s="464" t="s">
        <v>232</v>
      </c>
      <c r="E32" s="148">
        <v>107555</v>
      </c>
      <c r="F32" s="158">
        <v>102052</v>
      </c>
      <c r="G32" s="158">
        <v>96858</v>
      </c>
      <c r="H32" s="158">
        <v>96199</v>
      </c>
      <c r="I32" s="158">
        <v>93227</v>
      </c>
      <c r="J32" s="158">
        <v>93582</v>
      </c>
      <c r="K32" s="158">
        <v>93734</v>
      </c>
      <c r="L32" s="158">
        <v>93493</v>
      </c>
      <c r="M32" s="158">
        <v>97406</v>
      </c>
      <c r="N32" s="158">
        <v>96586</v>
      </c>
      <c r="O32" s="158">
        <v>93084</v>
      </c>
      <c r="P32" s="158">
        <v>88492</v>
      </c>
      <c r="Q32" s="158">
        <v>83793</v>
      </c>
      <c r="R32" s="417"/>
      <c r="S32" s="406"/>
      <c r="T32" s="433"/>
      <c r="U32" s="433"/>
      <c r="V32" s="813"/>
      <c r="W32" s="433"/>
      <c r="X32" s="433"/>
    </row>
    <row r="33" spans="1:24" ht="15.75" customHeight="1" x14ac:dyDescent="0.2">
      <c r="A33" s="406"/>
      <c r="B33" s="416"/>
      <c r="C33" s="577"/>
      <c r="D33" s="464" t="s">
        <v>233</v>
      </c>
      <c r="E33" s="148">
        <v>131393</v>
      </c>
      <c r="F33" s="158">
        <v>124059</v>
      </c>
      <c r="G33" s="158">
        <v>119579</v>
      </c>
      <c r="H33" s="158">
        <v>121231</v>
      </c>
      <c r="I33" s="158">
        <v>121569</v>
      </c>
      <c r="J33" s="158">
        <v>123244</v>
      </c>
      <c r="K33" s="158">
        <v>122582</v>
      </c>
      <c r="L33" s="158">
        <v>120339</v>
      </c>
      <c r="M33" s="158">
        <v>125338</v>
      </c>
      <c r="N33" s="158">
        <v>124673</v>
      </c>
      <c r="O33" s="158">
        <v>119826</v>
      </c>
      <c r="P33" s="158">
        <v>113204</v>
      </c>
      <c r="Q33" s="158">
        <v>107862</v>
      </c>
      <c r="R33" s="417"/>
      <c r="S33" s="406"/>
      <c r="T33" s="433"/>
      <c r="U33" s="433"/>
      <c r="V33" s="813"/>
      <c r="W33" s="433"/>
      <c r="X33" s="433"/>
    </row>
    <row r="34" spans="1:24" ht="15.75" customHeight="1" x14ac:dyDescent="0.2">
      <c r="A34" s="406"/>
      <c r="B34" s="416"/>
      <c r="C34" s="577"/>
      <c r="D34" s="464" t="s">
        <v>234</v>
      </c>
      <c r="E34" s="148">
        <v>70698</v>
      </c>
      <c r="F34" s="158">
        <v>68520</v>
      </c>
      <c r="G34" s="158">
        <v>69745</v>
      </c>
      <c r="H34" s="158">
        <v>72563</v>
      </c>
      <c r="I34" s="158">
        <v>73135</v>
      </c>
      <c r="J34" s="158">
        <v>70300</v>
      </c>
      <c r="K34" s="158">
        <v>67032</v>
      </c>
      <c r="L34" s="158">
        <v>64554</v>
      </c>
      <c r="M34" s="158">
        <v>66324</v>
      </c>
      <c r="N34" s="158">
        <v>64669</v>
      </c>
      <c r="O34" s="158">
        <v>62725</v>
      </c>
      <c r="P34" s="158">
        <v>59433</v>
      </c>
      <c r="Q34" s="158">
        <v>57323</v>
      </c>
      <c r="R34" s="417"/>
      <c r="S34" s="406"/>
      <c r="T34" s="433"/>
      <c r="U34" s="433"/>
      <c r="V34" s="816"/>
      <c r="W34" s="433"/>
      <c r="X34" s="433"/>
    </row>
    <row r="35" spans="1:24" ht="22.5" customHeight="1" x14ac:dyDescent="0.2">
      <c r="A35" s="406"/>
      <c r="B35" s="416"/>
      <c r="C35" s="577"/>
      <c r="D35" s="464" t="s">
        <v>187</v>
      </c>
      <c r="E35" s="148">
        <v>224482</v>
      </c>
      <c r="F35" s="158">
        <v>216223</v>
      </c>
      <c r="G35" s="158">
        <v>211468</v>
      </c>
      <c r="H35" s="158">
        <v>213232</v>
      </c>
      <c r="I35" s="158">
        <v>210598</v>
      </c>
      <c r="J35" s="158">
        <v>209834</v>
      </c>
      <c r="K35" s="158">
        <v>204855</v>
      </c>
      <c r="L35" s="158">
        <v>200792</v>
      </c>
      <c r="M35" s="158">
        <v>204270</v>
      </c>
      <c r="N35" s="158">
        <v>201561</v>
      </c>
      <c r="O35" s="158">
        <v>196144</v>
      </c>
      <c r="P35" s="158">
        <v>188127</v>
      </c>
      <c r="Q35" s="158">
        <v>181396</v>
      </c>
      <c r="R35" s="417"/>
      <c r="S35" s="406"/>
      <c r="T35" s="433"/>
      <c r="U35" s="433"/>
      <c r="V35" s="813"/>
      <c r="W35" s="433"/>
      <c r="X35" s="433"/>
    </row>
    <row r="36" spans="1:24" ht="15.75" customHeight="1" x14ac:dyDescent="0.2">
      <c r="A36" s="406"/>
      <c r="B36" s="416"/>
      <c r="C36" s="577"/>
      <c r="D36" s="464" t="s">
        <v>188</v>
      </c>
      <c r="E36" s="148">
        <v>93763</v>
      </c>
      <c r="F36" s="158">
        <v>89662</v>
      </c>
      <c r="G36" s="158">
        <v>86853</v>
      </c>
      <c r="H36" s="158">
        <v>86627</v>
      </c>
      <c r="I36" s="158">
        <v>84904</v>
      </c>
      <c r="J36" s="158">
        <v>82916</v>
      </c>
      <c r="K36" s="158">
        <v>81102</v>
      </c>
      <c r="L36" s="158">
        <v>82724</v>
      </c>
      <c r="M36" s="158">
        <v>85262</v>
      </c>
      <c r="N36" s="158">
        <v>83648</v>
      </c>
      <c r="O36" s="158">
        <v>80795</v>
      </c>
      <c r="P36" s="158">
        <v>77740</v>
      </c>
      <c r="Q36" s="158">
        <v>75168</v>
      </c>
      <c r="R36" s="417"/>
      <c r="S36" s="406"/>
      <c r="T36" s="433"/>
      <c r="U36" s="433"/>
      <c r="V36" s="813"/>
      <c r="W36" s="433"/>
      <c r="X36" s="433"/>
    </row>
    <row r="37" spans="1:24" ht="15.75" customHeight="1" x14ac:dyDescent="0.2">
      <c r="A37" s="406"/>
      <c r="B37" s="416"/>
      <c r="C37" s="577"/>
      <c r="D37" s="464" t="s">
        <v>59</v>
      </c>
      <c r="E37" s="148">
        <v>131125</v>
      </c>
      <c r="F37" s="158">
        <v>125967</v>
      </c>
      <c r="G37" s="158">
        <v>123555</v>
      </c>
      <c r="H37" s="158">
        <v>123778</v>
      </c>
      <c r="I37" s="158">
        <v>120517</v>
      </c>
      <c r="J37" s="158">
        <v>119414</v>
      </c>
      <c r="K37" s="158">
        <v>115891</v>
      </c>
      <c r="L37" s="158">
        <v>113079</v>
      </c>
      <c r="M37" s="158">
        <v>117554</v>
      </c>
      <c r="N37" s="158">
        <v>118015</v>
      </c>
      <c r="O37" s="158">
        <v>114768</v>
      </c>
      <c r="P37" s="158">
        <v>111973</v>
      </c>
      <c r="Q37" s="158">
        <v>108354</v>
      </c>
      <c r="R37" s="417"/>
      <c r="S37" s="406"/>
      <c r="T37" s="433"/>
      <c r="U37" s="433"/>
      <c r="V37" s="813"/>
      <c r="W37" s="433"/>
      <c r="X37" s="433"/>
    </row>
    <row r="38" spans="1:24" ht="15.75" customHeight="1" x14ac:dyDescent="0.2">
      <c r="A38" s="406"/>
      <c r="B38" s="416"/>
      <c r="C38" s="577"/>
      <c r="D38" s="464" t="s">
        <v>190</v>
      </c>
      <c r="E38" s="148">
        <v>36177</v>
      </c>
      <c r="F38" s="158">
        <v>33544</v>
      </c>
      <c r="G38" s="158">
        <v>31638</v>
      </c>
      <c r="H38" s="158">
        <v>31643</v>
      </c>
      <c r="I38" s="158">
        <v>31174</v>
      </c>
      <c r="J38" s="158">
        <v>32054</v>
      </c>
      <c r="K38" s="158">
        <v>31692</v>
      </c>
      <c r="L38" s="158">
        <v>31582</v>
      </c>
      <c r="M38" s="158">
        <v>32408</v>
      </c>
      <c r="N38" s="158">
        <v>31404</v>
      </c>
      <c r="O38" s="158">
        <v>30876</v>
      </c>
      <c r="P38" s="158">
        <v>29257</v>
      </c>
      <c r="Q38" s="158">
        <v>27633</v>
      </c>
      <c r="R38" s="417"/>
      <c r="S38" s="406"/>
      <c r="V38" s="720"/>
    </row>
    <row r="39" spans="1:24" ht="15.75" customHeight="1" x14ac:dyDescent="0.2">
      <c r="A39" s="406"/>
      <c r="B39" s="416"/>
      <c r="C39" s="577"/>
      <c r="D39" s="464" t="s">
        <v>191</v>
      </c>
      <c r="E39" s="148">
        <v>17217</v>
      </c>
      <c r="F39" s="158">
        <v>14695</v>
      </c>
      <c r="G39" s="158">
        <v>13227</v>
      </c>
      <c r="H39" s="158">
        <v>13002</v>
      </c>
      <c r="I39" s="158">
        <v>13844</v>
      </c>
      <c r="J39" s="158">
        <v>16330</v>
      </c>
      <c r="K39" s="158">
        <v>22909</v>
      </c>
      <c r="L39" s="158">
        <v>24475</v>
      </c>
      <c r="M39" s="158">
        <v>25327</v>
      </c>
      <c r="N39" s="158">
        <v>23292</v>
      </c>
      <c r="O39" s="158">
        <v>19328</v>
      </c>
      <c r="P39" s="158">
        <v>15152</v>
      </c>
      <c r="Q39" s="158">
        <v>11919</v>
      </c>
      <c r="R39" s="417"/>
      <c r="S39" s="406"/>
      <c r="V39" s="720"/>
    </row>
    <row r="40" spans="1:24" ht="15.75" customHeight="1" x14ac:dyDescent="0.2">
      <c r="A40" s="406"/>
      <c r="B40" s="416"/>
      <c r="C40" s="577"/>
      <c r="D40" s="464" t="s">
        <v>130</v>
      </c>
      <c r="E40" s="148">
        <v>10536</v>
      </c>
      <c r="F40" s="158">
        <v>10472</v>
      </c>
      <c r="G40" s="158">
        <v>10123</v>
      </c>
      <c r="H40" s="158">
        <v>9711</v>
      </c>
      <c r="I40" s="158">
        <v>9679</v>
      </c>
      <c r="J40" s="158">
        <v>9655</v>
      </c>
      <c r="K40" s="158">
        <v>9621</v>
      </c>
      <c r="L40" s="158">
        <v>9611</v>
      </c>
      <c r="M40" s="158">
        <v>9613</v>
      </c>
      <c r="N40" s="158">
        <v>9611</v>
      </c>
      <c r="O40" s="158">
        <v>9592</v>
      </c>
      <c r="P40" s="158">
        <v>9588</v>
      </c>
      <c r="Q40" s="158">
        <v>9503</v>
      </c>
      <c r="R40" s="417"/>
      <c r="S40" s="406"/>
      <c r="V40" s="720"/>
    </row>
    <row r="41" spans="1:24" ht="15.75" customHeight="1" x14ac:dyDescent="0.2">
      <c r="A41" s="406"/>
      <c r="B41" s="416"/>
      <c r="C41" s="577"/>
      <c r="D41" s="464" t="s">
        <v>131</v>
      </c>
      <c r="E41" s="148">
        <v>21658</v>
      </c>
      <c r="F41" s="158">
        <v>21079</v>
      </c>
      <c r="G41" s="158">
        <v>20799</v>
      </c>
      <c r="H41" s="158">
        <v>20770</v>
      </c>
      <c r="I41" s="158">
        <v>20391</v>
      </c>
      <c r="J41" s="158">
        <v>20386</v>
      </c>
      <c r="K41" s="158">
        <v>20364</v>
      </c>
      <c r="L41" s="158">
        <v>20293</v>
      </c>
      <c r="M41" s="158">
        <v>20296</v>
      </c>
      <c r="N41" s="158">
        <v>20098</v>
      </c>
      <c r="O41" s="158">
        <v>19971</v>
      </c>
      <c r="P41" s="158">
        <v>19124</v>
      </c>
      <c r="Q41" s="158">
        <v>18301</v>
      </c>
      <c r="R41" s="417"/>
      <c r="S41" s="406"/>
      <c r="V41" s="720"/>
    </row>
    <row r="42" spans="1:24" s="630" customFormat="1" ht="22.5" customHeight="1" x14ac:dyDescent="0.2">
      <c r="A42" s="631"/>
      <c r="B42" s="632"/>
      <c r="C42" s="733" t="s">
        <v>291</v>
      </c>
      <c r="D42" s="733"/>
      <c r="E42" s="402"/>
      <c r="F42" s="403"/>
      <c r="G42" s="403"/>
      <c r="H42" s="403"/>
      <c r="I42" s="403"/>
      <c r="J42" s="403"/>
      <c r="K42" s="403"/>
      <c r="L42" s="403"/>
      <c r="M42" s="403"/>
      <c r="N42" s="403"/>
      <c r="O42" s="403"/>
      <c r="P42" s="403"/>
      <c r="Q42" s="403"/>
      <c r="R42" s="633"/>
      <c r="S42" s="631"/>
      <c r="V42" s="720"/>
    </row>
    <row r="43" spans="1:24" ht="15.75" customHeight="1" x14ac:dyDescent="0.2">
      <c r="A43" s="406"/>
      <c r="B43" s="416"/>
      <c r="C43" s="577"/>
      <c r="D43" s="732" t="s">
        <v>480</v>
      </c>
      <c r="E43" s="148">
        <v>53654</v>
      </c>
      <c r="F43" s="148">
        <v>50318</v>
      </c>
      <c r="G43" s="148">
        <v>47826</v>
      </c>
      <c r="H43" s="148">
        <v>47718</v>
      </c>
      <c r="I43" s="148">
        <v>47718</v>
      </c>
      <c r="J43" s="148">
        <v>48493</v>
      </c>
      <c r="K43" s="148">
        <v>48032</v>
      </c>
      <c r="L43" s="148">
        <v>46629</v>
      </c>
      <c r="M43" s="148">
        <v>49130</v>
      </c>
      <c r="N43" s="148">
        <v>49282</v>
      </c>
      <c r="O43" s="148">
        <v>47775</v>
      </c>
      <c r="P43" s="148">
        <v>45528</v>
      </c>
      <c r="Q43" s="148">
        <v>43750</v>
      </c>
      <c r="R43" s="417"/>
      <c r="S43" s="406"/>
      <c r="V43" s="720"/>
    </row>
    <row r="44" spans="1:24" s="630" customFormat="1" ht="15.75" customHeight="1" x14ac:dyDescent="0.2">
      <c r="A44" s="631"/>
      <c r="B44" s="632"/>
      <c r="C44" s="634"/>
      <c r="D44" s="732" t="s">
        <v>482</v>
      </c>
      <c r="E44" s="148">
        <v>50555</v>
      </c>
      <c r="F44" s="148">
        <v>48457</v>
      </c>
      <c r="G44" s="148">
        <v>46986</v>
      </c>
      <c r="H44" s="148">
        <v>46376</v>
      </c>
      <c r="I44" s="148">
        <v>46376</v>
      </c>
      <c r="J44" s="148">
        <v>46552</v>
      </c>
      <c r="K44" s="148">
        <v>47599</v>
      </c>
      <c r="L44" s="148">
        <v>47443</v>
      </c>
      <c r="M44" s="148">
        <v>48612</v>
      </c>
      <c r="N44" s="148">
        <v>47722</v>
      </c>
      <c r="O44" s="148">
        <v>46500</v>
      </c>
      <c r="P44" s="148">
        <v>45015</v>
      </c>
      <c r="Q44" s="148">
        <v>43657</v>
      </c>
      <c r="R44" s="633"/>
      <c r="S44" s="631"/>
      <c r="V44" s="720"/>
    </row>
    <row r="45" spans="1:24" ht="15.75" customHeight="1" x14ac:dyDescent="0.2">
      <c r="A45" s="406"/>
      <c r="B45" s="419"/>
      <c r="C45" s="577"/>
      <c r="D45" s="732" t="s">
        <v>481</v>
      </c>
      <c r="E45" s="148">
        <v>47709</v>
      </c>
      <c r="F45" s="148">
        <v>45049</v>
      </c>
      <c r="G45" s="148">
        <v>43473</v>
      </c>
      <c r="H45" s="148">
        <v>43078</v>
      </c>
      <c r="I45" s="148">
        <v>43078</v>
      </c>
      <c r="J45" s="148">
        <v>41923</v>
      </c>
      <c r="K45" s="148">
        <v>41317</v>
      </c>
      <c r="L45" s="148">
        <v>41766</v>
      </c>
      <c r="M45" s="148">
        <v>42542</v>
      </c>
      <c r="N45" s="148">
        <v>42213</v>
      </c>
      <c r="O45" s="148">
        <v>41026</v>
      </c>
      <c r="P45" s="148">
        <v>39577</v>
      </c>
      <c r="Q45" s="148">
        <v>38282</v>
      </c>
      <c r="R45" s="417"/>
      <c r="S45" s="406"/>
      <c r="V45" s="720"/>
    </row>
    <row r="46" spans="1:24" ht="15.75" customHeight="1" x14ac:dyDescent="0.2">
      <c r="A46" s="406"/>
      <c r="B46" s="416"/>
      <c r="C46" s="577"/>
      <c r="D46" s="732" t="s">
        <v>484</v>
      </c>
      <c r="E46" s="148">
        <v>35920</v>
      </c>
      <c r="F46" s="148">
        <v>33832</v>
      </c>
      <c r="G46" s="148">
        <v>32475</v>
      </c>
      <c r="H46" s="148">
        <v>31700</v>
      </c>
      <c r="I46" s="148">
        <v>31700</v>
      </c>
      <c r="J46" s="148">
        <v>29862</v>
      </c>
      <c r="K46" s="148">
        <v>29246</v>
      </c>
      <c r="L46" s="148">
        <v>30212</v>
      </c>
      <c r="M46" s="148">
        <v>29904</v>
      </c>
      <c r="N46" s="148">
        <v>29022</v>
      </c>
      <c r="O46" s="148">
        <v>27464</v>
      </c>
      <c r="P46" s="148">
        <v>26235</v>
      </c>
      <c r="Q46" s="148">
        <v>24998</v>
      </c>
      <c r="R46" s="417"/>
      <c r="S46" s="406"/>
      <c r="V46" s="720"/>
    </row>
    <row r="47" spans="1:24" ht="15.75" customHeight="1" x14ac:dyDescent="0.2">
      <c r="A47" s="406"/>
      <c r="B47" s="416"/>
      <c r="C47" s="577"/>
      <c r="D47" s="732" t="s">
        <v>485</v>
      </c>
      <c r="E47" s="148">
        <v>31769</v>
      </c>
      <c r="F47" s="148">
        <v>30413</v>
      </c>
      <c r="G47" s="148">
        <v>26166</v>
      </c>
      <c r="H47" s="148">
        <v>26443</v>
      </c>
      <c r="I47" s="148">
        <v>26443</v>
      </c>
      <c r="J47" s="148">
        <v>26282</v>
      </c>
      <c r="K47" s="148">
        <v>25604</v>
      </c>
      <c r="L47" s="148">
        <v>24870</v>
      </c>
      <c r="M47" s="148">
        <v>25706</v>
      </c>
      <c r="N47" s="148">
        <v>25550</v>
      </c>
      <c r="O47" s="148">
        <v>24919</v>
      </c>
      <c r="P47" s="148">
        <v>24077</v>
      </c>
      <c r="Q47" s="148">
        <v>23168</v>
      </c>
      <c r="R47" s="417"/>
      <c r="S47" s="406"/>
      <c r="V47" s="720"/>
    </row>
    <row r="48" spans="1:24" s="420" customFormat="1" ht="22.5" customHeight="1" x14ac:dyDescent="0.2">
      <c r="A48" s="418"/>
      <c r="B48" s="419"/>
      <c r="C48" s="1606" t="s">
        <v>236</v>
      </c>
      <c r="D48" s="1607"/>
      <c r="E48" s="1607"/>
      <c r="F48" s="1607"/>
      <c r="G48" s="1607"/>
      <c r="H48" s="1607"/>
      <c r="I48" s="1607"/>
      <c r="J48" s="1607"/>
      <c r="K48" s="1607"/>
      <c r="L48" s="1607"/>
      <c r="M48" s="1607"/>
      <c r="N48" s="1607"/>
      <c r="O48" s="1607"/>
      <c r="P48" s="1607"/>
      <c r="Q48" s="1607"/>
      <c r="R48" s="445"/>
      <c r="S48" s="418"/>
      <c r="V48" s="720"/>
    </row>
    <row r="49" spans="1:22" s="420" customFormat="1" ht="10.5" customHeight="1" x14ac:dyDescent="0.2">
      <c r="A49" s="418"/>
      <c r="B49" s="419"/>
      <c r="C49" s="1608" t="s">
        <v>392</v>
      </c>
      <c r="D49" s="1608"/>
      <c r="E49" s="1608"/>
      <c r="F49" s="1608"/>
      <c r="G49" s="1608"/>
      <c r="H49" s="1608"/>
      <c r="I49" s="1608"/>
      <c r="J49" s="1608"/>
      <c r="K49" s="1608"/>
      <c r="L49" s="1608"/>
      <c r="M49" s="1608"/>
      <c r="N49" s="1608"/>
      <c r="O49" s="1608"/>
      <c r="P49" s="1608"/>
      <c r="Q49" s="1608"/>
      <c r="R49" s="445"/>
      <c r="S49" s="418"/>
    </row>
    <row r="50" spans="1:22" s="420" customFormat="1" ht="13.5" customHeight="1" x14ac:dyDescent="0.2">
      <c r="A50" s="418"/>
      <c r="B50" s="419"/>
      <c r="C50" s="448" t="s">
        <v>439</v>
      </c>
      <c r="D50" s="635"/>
      <c r="E50" s="636"/>
      <c r="F50" s="419"/>
      <c r="G50" s="636"/>
      <c r="H50" s="635"/>
      <c r="I50" s="636"/>
      <c r="J50" s="887"/>
      <c r="K50" s="556"/>
      <c r="L50" s="635"/>
      <c r="M50" s="635"/>
      <c r="N50" s="635"/>
      <c r="O50" s="635"/>
      <c r="P50" s="635"/>
      <c r="Q50" s="635"/>
      <c r="R50" s="445"/>
      <c r="S50" s="418"/>
      <c r="V50" s="720"/>
    </row>
    <row r="51" spans="1:22" x14ac:dyDescent="0.2">
      <c r="A51" s="406"/>
      <c r="B51" s="416"/>
      <c r="C51" s="416"/>
      <c r="D51" s="416"/>
      <c r="E51" s="416"/>
      <c r="F51" s="416"/>
      <c r="G51" s="416"/>
      <c r="H51" s="468"/>
      <c r="I51" s="468"/>
      <c r="J51" s="468"/>
      <c r="K51" s="468"/>
      <c r="L51" s="707"/>
      <c r="M51" s="416"/>
      <c r="N51" s="1609">
        <v>42887</v>
      </c>
      <c r="O51" s="1609"/>
      <c r="P51" s="1609"/>
      <c r="Q51" s="1609"/>
      <c r="R51" s="637">
        <v>11</v>
      </c>
      <c r="S51" s="406"/>
    </row>
    <row r="52" spans="1:22" x14ac:dyDescent="0.2">
      <c r="A52" s="433"/>
      <c r="B52" s="433"/>
      <c r="C52" s="433"/>
      <c r="D52" s="433"/>
      <c r="E52" s="433"/>
      <c r="G52" s="433"/>
      <c r="H52" s="433"/>
      <c r="I52" s="433"/>
      <c r="J52" s="433"/>
      <c r="K52" s="433"/>
      <c r="L52" s="433"/>
      <c r="M52" s="433"/>
      <c r="N52" s="433"/>
      <c r="O52" s="433"/>
      <c r="P52" s="433"/>
      <c r="Q52" s="433"/>
      <c r="R52" s="433"/>
      <c r="S52" s="433"/>
    </row>
  </sheetData>
  <mergeCells count="9">
    <mergeCell ref="C48:Q48"/>
    <mergeCell ref="C49:Q49"/>
    <mergeCell ref="N51:Q51"/>
    <mergeCell ref="B1:H1"/>
    <mergeCell ref="C5:D6"/>
    <mergeCell ref="C8:D8"/>
    <mergeCell ref="C15:D15"/>
    <mergeCell ref="C16:D16"/>
    <mergeCell ref="E6:L6"/>
  </mergeCells>
  <conditionalFormatting sqref="E7:Q7 V7">
    <cfRule type="cellIs" dxfId="15"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2017-10-27T17:52:24Z</cp:lastPrinted>
  <dcterms:created xsi:type="dcterms:W3CDTF">2004-03-02T09:49:36Z</dcterms:created>
  <dcterms:modified xsi:type="dcterms:W3CDTF">2018-01-09T17:35:21Z</dcterms:modified>
</cp:coreProperties>
</file>